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L:\Internet Redakteure\ZW-ZAM_Programmseiten\NeueFP_2014-2020\718 Breitbandförderung Gewerbegebiete\"/>
    </mc:Choice>
  </mc:AlternateContent>
  <bookViews>
    <workbookView xWindow="0" yWindow="0" windowWidth="19200" windowHeight="12150" tabRatio="829"/>
  </bookViews>
  <sheets>
    <sheet name="Wirtschaftlichkeitslücke" sheetId="2" r:id="rId1"/>
    <sheet name="Einnahmen und Ausgaben" sheetId="3" r:id="rId2"/>
    <sheet name="Überschreitung Benchmark" sheetId="4" r:id="rId3"/>
    <sheet name="Sonst. K. Tiefbau" sheetId="5" r:id="rId4"/>
    <sheet name="Sonst. K. Passive Infrastruktur" sheetId="6" r:id="rId5"/>
    <sheet name="Sonst. K. Aktive Infrastruktur" sheetId="7"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5" l="1"/>
  <c r="E3" i="6" l="1"/>
  <c r="E2" i="6"/>
  <c r="E3" i="5"/>
  <c r="E3" i="7"/>
  <c r="E2" i="7"/>
  <c r="E4" i="6" l="1"/>
  <c r="E4" i="7"/>
  <c r="E4" i="5"/>
  <c r="E31" i="6"/>
  <c r="E32" i="6" s="1"/>
  <c r="B27" i="2" s="1"/>
  <c r="E31" i="5"/>
  <c r="E32" i="5" s="1"/>
  <c r="B16" i="2" s="1"/>
  <c r="E31" i="7"/>
  <c r="E32" i="7" s="1"/>
  <c r="B35" i="2" s="1"/>
  <c r="D18" i="3" l="1"/>
  <c r="E18" i="3"/>
  <c r="F18" i="3"/>
  <c r="G18" i="3"/>
  <c r="H18" i="3"/>
  <c r="I18" i="3"/>
  <c r="J18" i="3"/>
  <c r="K18" i="3"/>
  <c r="L18" i="3"/>
  <c r="M18" i="3"/>
  <c r="N18" i="3"/>
  <c r="O18" i="3"/>
  <c r="P18" i="3"/>
  <c r="Q18" i="3"/>
  <c r="R18" i="3"/>
  <c r="S18" i="3"/>
  <c r="T18" i="3"/>
  <c r="U18" i="3"/>
  <c r="V18" i="3"/>
  <c r="W18" i="3"/>
  <c r="X18" i="3"/>
  <c r="Y18" i="3"/>
  <c r="Z18" i="3"/>
  <c r="AA18" i="3"/>
  <c r="AB18" i="3"/>
  <c r="AC18" i="3"/>
  <c r="AD18" i="3"/>
  <c r="AE18" i="3"/>
  <c r="AF18" i="3"/>
  <c r="C18" i="3"/>
  <c r="D32" i="2"/>
  <c r="B37" i="2"/>
  <c r="B38" i="2" s="1"/>
  <c r="C38" i="2" s="1"/>
  <c r="B18" i="3" l="1"/>
  <c r="B9" i="3"/>
  <c r="B10" i="3"/>
  <c r="B11" i="3"/>
  <c r="B15" i="3"/>
  <c r="B16" i="3"/>
  <c r="B17" i="3"/>
  <c r="C4" i="3"/>
  <c r="C6" i="3" s="1"/>
  <c r="D23" i="2"/>
  <c r="D24" i="2"/>
  <c r="D25" i="2"/>
  <c r="C25" i="3" l="1"/>
  <c r="D25" i="3" s="1"/>
  <c r="E25" i="3" s="1"/>
  <c r="F25" i="3" s="1"/>
  <c r="G25" i="3" s="1"/>
  <c r="H25" i="3" s="1"/>
  <c r="I25" i="3" s="1"/>
  <c r="J25" i="3" s="1"/>
  <c r="K25" i="3" s="1"/>
  <c r="L25" i="3" s="1"/>
  <c r="M25" i="3" s="1"/>
  <c r="N25" i="3" s="1"/>
  <c r="O25" i="3" s="1"/>
  <c r="P25" i="3" s="1"/>
  <c r="Q25" i="3" s="1"/>
  <c r="R25" i="3" s="1"/>
  <c r="S25" i="3" s="1"/>
  <c r="T25" i="3" s="1"/>
  <c r="U25" i="3" s="1"/>
  <c r="V25" i="3" s="1"/>
  <c r="W25" i="3" s="1"/>
  <c r="X25" i="3" s="1"/>
  <c r="Y25" i="3" s="1"/>
  <c r="Z25" i="3" s="1"/>
  <c r="AA25" i="3" s="1"/>
  <c r="AB25" i="3" s="1"/>
  <c r="AC25" i="3" s="1"/>
  <c r="AD25" i="3" s="1"/>
  <c r="AE25" i="3" s="1"/>
  <c r="AF25" i="3" s="1"/>
  <c r="N22" i="3" l="1"/>
  <c r="O22" i="3"/>
  <c r="Q22" i="3"/>
  <c r="R22" i="3"/>
  <c r="S22" i="3"/>
  <c r="T22" i="3"/>
  <c r="U22" i="3"/>
  <c r="V22" i="3"/>
  <c r="W22" i="3"/>
  <c r="X22" i="3"/>
  <c r="Y22" i="3"/>
  <c r="Z22" i="3"/>
  <c r="AA22" i="3"/>
  <c r="AB22" i="3"/>
  <c r="AC22" i="3"/>
  <c r="AD22" i="3"/>
  <c r="AE22" i="3"/>
  <c r="AF22" i="3"/>
  <c r="AB19" i="3" l="1"/>
  <c r="AB24" i="3"/>
  <c r="T19" i="3"/>
  <c r="T24" i="3"/>
  <c r="AA19" i="3"/>
  <c r="AA24" i="3"/>
  <c r="S19" i="3"/>
  <c r="S24" i="3"/>
  <c r="AD19" i="3"/>
  <c r="AD24" i="3"/>
  <c r="V19" i="3"/>
  <c r="V24" i="3"/>
  <c r="R19" i="3"/>
  <c r="R24" i="3"/>
  <c r="AF19" i="3"/>
  <c r="AF24" i="3"/>
  <c r="X19" i="3"/>
  <c r="X24" i="3"/>
  <c r="AE19" i="3"/>
  <c r="AE24" i="3"/>
  <c r="W19" i="3"/>
  <c r="W24" i="3"/>
  <c r="N19" i="3"/>
  <c r="N24" i="3"/>
  <c r="Z19" i="3"/>
  <c r="Z24" i="3"/>
  <c r="AC19" i="3"/>
  <c r="AC24" i="3"/>
  <c r="Y19" i="3"/>
  <c r="Y24" i="3"/>
  <c r="U19" i="3"/>
  <c r="U24" i="3"/>
  <c r="Q19" i="3"/>
  <c r="Q24" i="3"/>
  <c r="O19" i="3"/>
  <c r="O24" i="3"/>
  <c r="P22" i="3"/>
  <c r="AF12" i="3"/>
  <c r="D12" i="3"/>
  <c r="E12" i="3"/>
  <c r="F12" i="3"/>
  <c r="G12" i="3"/>
  <c r="H12" i="3"/>
  <c r="I12" i="3"/>
  <c r="J12" i="3"/>
  <c r="K12" i="3"/>
  <c r="L12" i="3"/>
  <c r="M12" i="3"/>
  <c r="N12" i="3"/>
  <c r="O12" i="3"/>
  <c r="P12" i="3"/>
  <c r="Q12" i="3"/>
  <c r="R12" i="3"/>
  <c r="S12" i="3"/>
  <c r="T12" i="3"/>
  <c r="U12" i="3"/>
  <c r="V12" i="3"/>
  <c r="W12" i="3"/>
  <c r="X12" i="3"/>
  <c r="Y12" i="3"/>
  <c r="Z12" i="3"/>
  <c r="AA12" i="3"/>
  <c r="AB12" i="3"/>
  <c r="AC12" i="3"/>
  <c r="AD12" i="3"/>
  <c r="AE12" i="3"/>
  <c r="C12" i="3"/>
  <c r="D4" i="3"/>
  <c r="P19" i="3" l="1"/>
  <c r="P24" i="3"/>
  <c r="B12" i="3"/>
  <c r="E4" i="3"/>
  <c r="D6" i="3"/>
  <c r="N23" i="3"/>
  <c r="O23" i="3"/>
  <c r="P23" i="3"/>
  <c r="Q23" i="3"/>
  <c r="R23" i="3"/>
  <c r="S23" i="3"/>
  <c r="T23" i="3"/>
  <c r="U23" i="3"/>
  <c r="V23" i="3"/>
  <c r="W23" i="3"/>
  <c r="X23" i="3"/>
  <c r="Y23" i="3"/>
  <c r="Z23" i="3"/>
  <c r="AA23" i="3"/>
  <c r="AB23" i="3"/>
  <c r="AC23" i="3"/>
  <c r="AD23" i="3"/>
  <c r="AE23" i="3"/>
  <c r="AF23" i="3"/>
  <c r="F4" i="3" l="1"/>
  <c r="E6" i="3"/>
  <c r="D20" i="2"/>
  <c r="G4" i="3" l="1"/>
  <c r="F6" i="3"/>
  <c r="D33" i="2"/>
  <c r="D31" i="2"/>
  <c r="D30" i="2"/>
  <c r="D26" i="2"/>
  <c r="D22" i="2"/>
  <c r="D21" i="2"/>
  <c r="D19" i="2"/>
  <c r="D14" i="2"/>
  <c r="D13" i="2"/>
  <c r="K30" i="2"/>
  <c r="J30" i="2"/>
  <c r="K21" i="2"/>
  <c r="J21" i="2"/>
  <c r="K19" i="2"/>
  <c r="J19" i="2"/>
  <c r="K14" i="2"/>
  <c r="J14" i="2"/>
  <c r="K13" i="2"/>
  <c r="J13" i="2"/>
  <c r="H4" i="3" l="1"/>
  <c r="G6" i="3"/>
  <c r="B20" i="3"/>
  <c r="I4" i="3" l="1"/>
  <c r="H6" i="3"/>
  <c r="C22" i="3"/>
  <c r="C24" i="3" s="1"/>
  <c r="L22" i="3"/>
  <c r="L24" i="3" s="1"/>
  <c r="K22" i="3"/>
  <c r="K24" i="3" s="1"/>
  <c r="E22" i="3"/>
  <c r="E24" i="3" s="1"/>
  <c r="I22" i="3"/>
  <c r="I24" i="3" s="1"/>
  <c r="H22" i="3"/>
  <c r="H24" i="3" s="1"/>
  <c r="G22" i="3"/>
  <c r="G24" i="3" s="1"/>
  <c r="D22" i="3"/>
  <c r="D24" i="3" s="1"/>
  <c r="F22" i="3"/>
  <c r="F24" i="3" s="1"/>
  <c r="J22" i="3"/>
  <c r="J24" i="3" s="1"/>
  <c r="M22" i="3"/>
  <c r="M24" i="3" s="1"/>
  <c r="B24" i="3" l="1"/>
  <c r="M19" i="3"/>
  <c r="K19" i="3"/>
  <c r="L19" i="3"/>
  <c r="D23" i="3"/>
  <c r="D19" i="3"/>
  <c r="E23" i="3"/>
  <c r="E19" i="3"/>
  <c r="F19" i="3"/>
  <c r="J23" i="3"/>
  <c r="J19" i="3"/>
  <c r="C23" i="3"/>
  <c r="C19" i="3"/>
  <c r="G19" i="3"/>
  <c r="H23" i="3"/>
  <c r="H19" i="3"/>
  <c r="I19" i="3"/>
  <c r="J4" i="3"/>
  <c r="I6" i="3"/>
  <c r="G23" i="3"/>
  <c r="I23" i="3"/>
  <c r="K23" i="3"/>
  <c r="M23" i="3"/>
  <c r="F23" i="3"/>
  <c r="L23" i="3"/>
  <c r="B19" i="3" l="1"/>
  <c r="K4" i="3"/>
  <c r="J6" i="3"/>
  <c r="B23" i="3"/>
  <c r="B40" i="2" s="1"/>
  <c r="B41" i="2" l="1"/>
  <c r="B44" i="2" s="1"/>
  <c r="L4" i="3"/>
  <c r="K6" i="3"/>
  <c r="B26" i="3" l="1"/>
  <c r="M4" i="3"/>
  <c r="L6" i="3"/>
  <c r="N4" i="3" l="1"/>
  <c r="M6" i="3"/>
  <c r="O4" i="3" l="1"/>
  <c r="N6" i="3"/>
  <c r="P4" i="3" l="1"/>
  <c r="O6" i="3"/>
  <c r="Q4" i="3" l="1"/>
  <c r="P6" i="3"/>
  <c r="R4" i="3" l="1"/>
  <c r="Q6" i="3"/>
  <c r="S4" i="3" l="1"/>
  <c r="R6" i="3"/>
  <c r="T4" i="3" l="1"/>
  <c r="S6" i="3"/>
  <c r="U4" i="3" l="1"/>
  <c r="T6" i="3"/>
  <c r="V4" i="3" l="1"/>
  <c r="U6" i="3"/>
  <c r="W4" i="3" l="1"/>
  <c r="V6" i="3"/>
  <c r="X4" i="3" l="1"/>
  <c r="W6" i="3"/>
  <c r="Y4" i="3" l="1"/>
  <c r="X6" i="3"/>
  <c r="Z4" i="3" l="1"/>
  <c r="Y6" i="3"/>
  <c r="AA4" i="3" l="1"/>
  <c r="Z6" i="3"/>
  <c r="AB4" i="3" l="1"/>
  <c r="AA6" i="3"/>
  <c r="AC4" i="3" l="1"/>
  <c r="AB6" i="3"/>
  <c r="AD4" i="3" l="1"/>
  <c r="AC6" i="3"/>
  <c r="AE4" i="3" l="1"/>
  <c r="AD6" i="3"/>
  <c r="AF4" i="3" l="1"/>
  <c r="AF6" i="3" s="1"/>
  <c r="AE6" i="3"/>
</calcChain>
</file>

<file path=xl/sharedStrings.xml><?xml version="1.0" encoding="utf-8"?>
<sst xmlns="http://schemas.openxmlformats.org/spreadsheetml/2006/main" count="222" uniqueCount="131">
  <si>
    <t>Unversiegelt</t>
  </si>
  <si>
    <t>Versiegelt</t>
  </si>
  <si>
    <t>Masten</t>
  </si>
  <si>
    <t>Glasfaser</t>
  </si>
  <si>
    <t>Ausbaugebiet</t>
  </si>
  <si>
    <t>verwendete Technologien zur Backbone-Anbindung</t>
  </si>
  <si>
    <t xml:space="preserve">verwendete Technologien zur Anbindung der Haushalte </t>
  </si>
  <si>
    <t>ø-Kosten Tiefbau unversiegelt [€/m]</t>
  </si>
  <si>
    <t>ø-Kosten Tiefbau versiegelt [€/m]</t>
  </si>
  <si>
    <t>ø-Kosten DSLAM [€/Stk.]</t>
  </si>
  <si>
    <t>ø-Kosten Leerrohre [€/m]</t>
  </si>
  <si>
    <t>ø-Kosten Glasfaser [€/m]</t>
  </si>
  <si>
    <t>ø-Kosten</t>
  </si>
  <si>
    <t>ø-Kosten + 15%</t>
  </si>
  <si>
    <t>ø-Kosten - 15%</t>
  </si>
  <si>
    <t>Netzaufbau</t>
  </si>
  <si>
    <t>Tiefbauarbeiten</t>
  </si>
  <si>
    <t>Sonstige Tiefbaukosten</t>
  </si>
  <si>
    <t>Passive Infrastruktur</t>
  </si>
  <si>
    <t>Aktive Infrastruktur</t>
  </si>
  <si>
    <t>Summe Investitionskosten</t>
  </si>
  <si>
    <t>davon in die Wirtschaftlichkeitslücke umgelegt</t>
  </si>
  <si>
    <t>Netzbetrieb: Alle Einnahmen im Rahmen der vorbezeichneten Nutzungsverhältnisse:</t>
  </si>
  <si>
    <t>Summe der Einnahmen</t>
  </si>
  <si>
    <t>Barwertfaktor</t>
  </si>
  <si>
    <t>Barwert (Einnahmen)</t>
  </si>
  <si>
    <t>Netzbetrieb: Kosten</t>
  </si>
  <si>
    <t>Summe</t>
  </si>
  <si>
    <t>Jahr 1</t>
  </si>
  <si>
    <t>Jahr 2</t>
  </si>
  <si>
    <t>Jahr 3</t>
  </si>
  <si>
    <t>Jahr 4</t>
  </si>
  <si>
    <t>Jahr 5</t>
  </si>
  <si>
    <t>Jahr 6</t>
  </si>
  <si>
    <t>Jahr 7</t>
  </si>
  <si>
    <t>Einheiten</t>
  </si>
  <si>
    <t>Meter / Anzahl</t>
  </si>
  <si>
    <t>Kosten / Einheit</t>
  </si>
  <si>
    <t xml:space="preserve">Wirtschaftlichkeitslücke </t>
  </si>
  <si>
    <t>Kundenzahlen</t>
  </si>
  <si>
    <t>Abweichung von ø-Kosten</t>
  </si>
  <si>
    <t>Jahr 8</t>
  </si>
  <si>
    <t>Jahr 9</t>
  </si>
  <si>
    <t>Jahr 10</t>
  </si>
  <si>
    <t>Jahr 11</t>
  </si>
  <si>
    <t>Jahr 12</t>
  </si>
  <si>
    <t>Jahr 13</t>
  </si>
  <si>
    <t>Jahr 14</t>
  </si>
  <si>
    <t>Jahr 15</t>
  </si>
  <si>
    <t>Jahr 16</t>
  </si>
  <si>
    <t>Jahr 17</t>
  </si>
  <si>
    <t>Jahr 18</t>
  </si>
  <si>
    <t>Jahr 19</t>
  </si>
  <si>
    <t>Jahr 20</t>
  </si>
  <si>
    <t>Jahr 21</t>
  </si>
  <si>
    <t>Jahr 22</t>
  </si>
  <si>
    <t>Jahr 23</t>
  </si>
  <si>
    <t>Jahr 24</t>
  </si>
  <si>
    <t>Jahr 25</t>
  </si>
  <si>
    <t>Jahr 26</t>
  </si>
  <si>
    <t>Jahr 27</t>
  </si>
  <si>
    <t>Jahr 28</t>
  </si>
  <si>
    <t>Jahr 29</t>
  </si>
  <si>
    <t>Jahr 30</t>
  </si>
  <si>
    <t>Summe der Barwerte</t>
  </si>
  <si>
    <t>Barwert Einnahmen (Übertrag Einnahmen &amp; Ausgaben)</t>
  </si>
  <si>
    <t>Barwert Kosten (Übertrag Einnahmen &amp; Ausgaben)</t>
  </si>
  <si>
    <t>Abzinsungssatz</t>
  </si>
  <si>
    <t>Ausbaujahr / Jahr 0</t>
  </si>
  <si>
    <t>Einnahmen durch vorhandene Kunden</t>
  </si>
  <si>
    <t>Einnahmen durch neue Kunden</t>
  </si>
  <si>
    <t>In den hellgrau hinterlegten Zellen haben Sie die Möglichkeit eigene Eingaben zu tätigen</t>
  </si>
  <si>
    <t>Angaben zu Einnahmen und Ausgaben</t>
  </si>
  <si>
    <t>Übertrag: in die Wirtschaftlichkeitslücke umgelegte Investitionskosten</t>
  </si>
  <si>
    <t>TK-Anbieter</t>
  </si>
  <si>
    <t>Leerrohre</t>
  </si>
  <si>
    <t>Hausanschlüsse</t>
  </si>
  <si>
    <t>Schächte</t>
  </si>
  <si>
    <t>Verzweiger</t>
  </si>
  <si>
    <t>Splitter</t>
  </si>
  <si>
    <t>Sonstige Abschlusseinrichtungen</t>
  </si>
  <si>
    <t>Sende- / Empfangseinheit für Koax-Netze</t>
  </si>
  <si>
    <t>Sende- / Empfangseinheit für xDSL-Netze</t>
  </si>
  <si>
    <t>Sende- / Empfangseinheit für optische Netze</t>
  </si>
  <si>
    <t>Sonstige aktive Infrastruktur</t>
  </si>
  <si>
    <t>Sende- / Empfangseinheit für Funknetze</t>
  </si>
  <si>
    <t>Kommune</t>
  </si>
  <si>
    <t>Wofür fallen die sonstigen Kosten im Tiefbau an? (Das Ausfüllen ist verpflichtetnd, wenn entsprechende sonstige Kosten angegeben sind!)</t>
  </si>
  <si>
    <r>
      <t>Wofür fallen die Kosten für sonstige Anschlusseinrichtungen an?</t>
    </r>
    <r>
      <rPr>
        <sz val="7"/>
        <rFont val="Arial"/>
        <family val="2"/>
      </rPr>
      <t xml:space="preserve"> (Das Ausfüllen ist verpflichtetnd, wenn entsprechende sonstige Kosten angegeben sind!)</t>
    </r>
  </si>
  <si>
    <r>
      <t>Wofür fallen die Kosten für sonstige aktive Infrastruktur an?</t>
    </r>
    <r>
      <rPr>
        <sz val="7"/>
        <rFont val="Arial"/>
        <family val="2"/>
      </rPr>
      <t xml:space="preserve"> (Das Ausfüllen ist verpflichtetnd, wenn entsprechende sonstige Kosten angegeben sind!)</t>
    </r>
  </si>
  <si>
    <t>Einnahmen pro Bestandskunde und Monat</t>
  </si>
  <si>
    <t>Einnahmen aus Vorleistungsprodukten</t>
  </si>
  <si>
    <t>Betriebskosten ohne Kosten für Vorleistungsprodukte (netto)</t>
  </si>
  <si>
    <t>Kosten für Vorleistungsprodukte (netto)</t>
  </si>
  <si>
    <t>Finanzierungskosten (netto)</t>
  </si>
  <si>
    <t>Summe jeweilige Zeile</t>
  </si>
  <si>
    <t>Anzahl</t>
  </si>
  <si>
    <t>Barwert (Kosten mit Invest)</t>
  </si>
  <si>
    <t>Barwert aller Kosten des Netzbetriebes</t>
  </si>
  <si>
    <r>
      <t>Änderungsdatum</t>
    </r>
    <r>
      <rPr>
        <sz val="7"/>
        <color theme="1"/>
        <rFont val="Arial"/>
        <family val="2"/>
      </rPr>
      <t xml:space="preserve"> (wann wurde dieses Formular zuletzt angepasst und eingereicht)</t>
    </r>
  </si>
  <si>
    <t>Summe aller Kosten des Netzbetriebes</t>
  </si>
  <si>
    <t>Tiefbaukosten</t>
  </si>
  <si>
    <r>
      <t xml:space="preserve">Tiefbau gesamt </t>
    </r>
    <r>
      <rPr>
        <b/>
        <sz val="11"/>
        <color theme="1"/>
        <rFont val="Calibri"/>
        <family val="2"/>
        <scheme val="minor"/>
      </rPr>
      <t>ohne</t>
    </r>
    <r>
      <rPr>
        <sz val="11"/>
        <color theme="1"/>
        <rFont val="Calibri"/>
        <family val="2"/>
        <scheme val="minor"/>
      </rPr>
      <t xml:space="preserve"> Sonstige Tiefbaukosten</t>
    </r>
  </si>
  <si>
    <t>Anteil Sonstige Tiefbaukosten in %</t>
  </si>
  <si>
    <t>Aufschlüsselung der Sonstigen Tiefbaukosten (beginnend mit dem größten Posten und fortgesetzt, bis noch max. 10 % Sonstige Kosten verbleiben)</t>
  </si>
  <si>
    <t>Nr.</t>
  </si>
  <si>
    <t>Posten (keine Sammelbegriffe wie z.B. Tiefbauleistung)</t>
  </si>
  <si>
    <t>Einzelpreis</t>
  </si>
  <si>
    <t>verbleibende Sonstige Tiefbaukosten</t>
  </si>
  <si>
    <t>in %</t>
  </si>
  <si>
    <t>Sonstige Passive Infrastruktur</t>
  </si>
  <si>
    <t>Anteil Sonstige Passive Infrastruktur in %</t>
  </si>
  <si>
    <t>Aufschlüsselung der Sonstigen Passive Infrastruktur (beginnend mit dem größten Posten und fortgesetzt, bis noch max. 10 % Sonstige Kosten verbleiben)</t>
  </si>
  <si>
    <t>Posten (keine Sammelbegriffe wie z.B. Kabel)</t>
  </si>
  <si>
    <t>verbleibende Sonstige Passive Infrastruktur</t>
  </si>
  <si>
    <t>Sonstige Aktive Infrastruktur</t>
  </si>
  <si>
    <t>Anteil Sonstige Aktive Infrastruktur in %</t>
  </si>
  <si>
    <t>Posten (keine Sammelbegriffe wie z.B. Sendeeinrichtung)</t>
  </si>
  <si>
    <t>verbleibende Sonstige Aktive Infrastruktur</t>
  </si>
  <si>
    <t>Kosten</t>
  </si>
  <si>
    <t>Überschreitung der Durchschnittswerte</t>
  </si>
  <si>
    <t>Unversiegelter Tiefbau</t>
  </si>
  <si>
    <t>Versiegelter Tiefbau</t>
  </si>
  <si>
    <r>
      <t xml:space="preserve">Aktive Infrastruktur gesamt </t>
    </r>
    <r>
      <rPr>
        <b/>
        <sz val="11"/>
        <color theme="1"/>
        <rFont val="Calibri"/>
        <family val="2"/>
        <scheme val="minor"/>
      </rPr>
      <t>ohne</t>
    </r>
    <r>
      <rPr>
        <sz val="11"/>
        <color theme="1"/>
        <rFont val="Calibri"/>
        <family val="2"/>
        <scheme val="minor"/>
      </rPr>
      <t xml:space="preserve"> Sonstige</t>
    </r>
    <r>
      <rPr>
        <strike/>
        <sz val="11"/>
        <color rgb="FFFF0000"/>
        <rFont val="Calibri"/>
        <family val="2"/>
        <scheme val="minor"/>
      </rPr>
      <t>n</t>
    </r>
    <r>
      <rPr>
        <sz val="11"/>
        <color theme="1"/>
        <rFont val="Calibri"/>
        <family val="2"/>
        <scheme val="minor"/>
      </rPr>
      <t xml:space="preserve"> Aktive Infrastruktur</t>
    </r>
  </si>
  <si>
    <r>
      <t xml:space="preserve">Passive Infrastruktur Gesamtkosten </t>
    </r>
    <r>
      <rPr>
        <b/>
        <sz val="11"/>
        <color theme="1"/>
        <rFont val="Calibri"/>
        <family val="2"/>
        <scheme val="minor"/>
      </rPr>
      <t>ohne</t>
    </r>
    <r>
      <rPr>
        <sz val="11"/>
        <color theme="1"/>
        <rFont val="Calibri"/>
        <family val="2"/>
        <scheme val="minor"/>
      </rPr>
      <t xml:space="preserve"> Sonstige</t>
    </r>
    <r>
      <rPr>
        <strike/>
        <sz val="11"/>
        <color rgb="FFFF0000"/>
        <rFont val="Calibri"/>
        <family val="2"/>
        <scheme val="minor"/>
      </rPr>
      <t>n</t>
    </r>
    <r>
      <rPr>
        <sz val="11"/>
        <color theme="1"/>
        <rFont val="Calibri"/>
        <family val="2"/>
        <scheme val="minor"/>
      </rPr>
      <t xml:space="preserve"> Passive Infrastruktur</t>
    </r>
  </si>
  <si>
    <r>
      <t>Aufschlüsselung der Sonstigen Aktive</t>
    </r>
    <r>
      <rPr>
        <sz val="11"/>
        <color rgb="FFFF0000"/>
        <rFont val="Calibri"/>
        <family val="2"/>
        <scheme val="minor"/>
      </rPr>
      <t>n</t>
    </r>
    <r>
      <rPr>
        <sz val="11"/>
        <color theme="1"/>
        <rFont val="Calibri"/>
        <family val="2"/>
        <scheme val="minor"/>
      </rPr>
      <t xml:space="preserve"> Infrastruktur (beginnend mit dem größten Posten und fortgesetzt, bis noch max. 10 % Sonstige Kosten verbleiben)</t>
    </r>
  </si>
  <si>
    <r>
      <t xml:space="preserve">Sie geben bei der Berechnung der Wirtschaftlichkeitslücke an einer oder mehreren Stellen (siehe rote Markierung) an, dass die Preise die Sie für die Herstellung </t>
    </r>
    <r>
      <rPr>
        <sz val="11"/>
        <rFont val="Calibri"/>
        <family val="2"/>
        <scheme val="minor"/>
      </rPr>
      <t>ansetzen</t>
    </r>
    <r>
      <rPr>
        <sz val="11"/>
        <color theme="1"/>
        <rFont val="Calibri"/>
        <family val="2"/>
        <scheme val="minor"/>
      </rPr>
      <t xml:space="preserve"> deutlich über den üblichen Werten lieg</t>
    </r>
    <r>
      <rPr>
        <sz val="11"/>
        <rFont val="Calibri"/>
        <family val="2"/>
        <scheme val="minor"/>
      </rPr>
      <t>. Bitte erläutern Sie daher diese Kosten.</t>
    </r>
    <r>
      <rPr>
        <sz val="11"/>
        <color theme="1"/>
        <rFont val="Calibri"/>
        <family val="2"/>
        <scheme val="minor"/>
      </rPr>
      <t xml:space="preserve"> Tragen Sie diese Erklärung bitte jeweils in die Zelle unter der roten Überschrift ein. 
Hellblau hinterlegte Überschriften können Sie ignorieren - hier braucht es keine Erklärung.</t>
    </r>
  </si>
  <si>
    <r>
      <t>Bitte</t>
    </r>
    <r>
      <rPr>
        <sz val="8"/>
        <rFont val="Arial"/>
        <family val="2"/>
      </rPr>
      <t xml:space="preserve"> tragen</t>
    </r>
    <r>
      <rPr>
        <sz val="8"/>
        <color theme="1"/>
        <rFont val="Arial"/>
        <family val="2"/>
      </rPr>
      <t xml:space="preserve"> Sie alle für Ihr </t>
    </r>
    <r>
      <rPr>
        <sz val="8"/>
        <rFont val="Arial"/>
        <family val="2"/>
      </rPr>
      <t xml:space="preserve">Vorhaben </t>
    </r>
    <r>
      <rPr>
        <sz val="8"/>
        <color theme="1"/>
        <rFont val="Arial"/>
        <family val="2"/>
      </rPr>
      <t>relevanten Daten in die grün gefärbten Felder ein. Einnahmen wie Ausgaben sind immer als positiver Wert einzugeben. 
Wird nach der Eingabe der Einzelposten im Bereich Netzaufbau eines oder mehrere Felder in der Spalte Abweichung von ø-Kosten rot, ist zusätzlich eine Erklärung für die</t>
    </r>
    <r>
      <rPr>
        <sz val="8"/>
        <color theme="1"/>
        <rFont val="Arial"/>
        <family val="2"/>
      </rPr>
      <t xml:space="preserve"> Preise der Position(en) auf dem Tabellenblatt "Überschreitung Benchmark" abzugeben.
Es können bei den Tiefbauarbeiten sowie der aktiven und passiven Infrastruktur "Sonstige Kosten" angegeben werden. Machen diese in der Höhe mehr als 10 % der Summme der Einzelposten der jeweiligen Kategorie aus, so müssen diese weiter aufgeschlüsselt werden. Nutzen Sie dafür das entsprechende Tabellenblatt.
</t>
    </r>
  </si>
  <si>
    <t>Anzahl der Kunden (Upgrader / Neukunden)</t>
  </si>
  <si>
    <t>Neue Kunden (Upgrader / Neukunden) im laufenden Jahr</t>
  </si>
  <si>
    <r>
      <t>Angaben zur Wirtschaftlichkeitslücke</t>
    </r>
    <r>
      <rPr>
        <sz val="8"/>
        <color theme="1"/>
        <rFont val="Arial"/>
        <family val="2"/>
      </rPr>
      <t xml:space="preserve">                             </t>
    </r>
    <r>
      <rPr>
        <sz val="7"/>
        <color theme="1"/>
        <rFont val="Arial"/>
        <family val="2"/>
      </rPr>
      <t>(Version vom 11.07.2018)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</si>
</sst>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164" formatCode="#,##0.00\ &quot;€&quot;"/>
  </numFmts>
  <fonts count="18" x14ac:knownFonts="1">
    <font>
      <sz val="11"/>
      <color theme="1"/>
      <name val="Calibri"/>
      <family val="2"/>
      <scheme val="minor"/>
    </font>
    <font>
      <sz val="10"/>
      <name val="Arial"/>
      <family val="2"/>
    </font>
    <font>
      <b/>
      <sz val="12"/>
      <color theme="1"/>
      <name val="Arial"/>
      <family val="2"/>
    </font>
    <font>
      <sz val="8"/>
      <color theme="1"/>
      <name val="Arial"/>
      <family val="2"/>
    </font>
    <font>
      <sz val="9"/>
      <color theme="1"/>
      <name val="Arial"/>
      <family val="2"/>
    </font>
    <font>
      <b/>
      <sz val="8"/>
      <color theme="1"/>
      <name val="Arial"/>
      <family val="2"/>
    </font>
    <font>
      <b/>
      <sz val="8"/>
      <name val="Arial"/>
      <family val="2"/>
    </font>
    <font>
      <sz val="8"/>
      <name val="Arial"/>
      <family val="2"/>
    </font>
    <font>
      <b/>
      <sz val="11"/>
      <color theme="1"/>
      <name val="Calibri"/>
      <family val="2"/>
      <scheme val="minor"/>
    </font>
    <font>
      <b/>
      <sz val="8"/>
      <color theme="1"/>
      <name val="Calibri"/>
      <family val="2"/>
      <scheme val="minor"/>
    </font>
    <font>
      <sz val="11"/>
      <color theme="0"/>
      <name val="Calibri"/>
      <family val="2"/>
      <scheme val="minor"/>
    </font>
    <font>
      <sz val="7"/>
      <color theme="1"/>
      <name val="Arial"/>
      <family val="2"/>
    </font>
    <font>
      <sz val="7"/>
      <name val="Arial"/>
      <family val="2"/>
    </font>
    <font>
      <sz val="11"/>
      <color theme="1"/>
      <name val="Calibri"/>
      <family val="2"/>
      <scheme val="minor"/>
    </font>
    <font>
      <b/>
      <sz val="14"/>
      <color theme="1"/>
      <name val="Calibri"/>
      <family val="2"/>
      <scheme val="minor"/>
    </font>
    <font>
      <sz val="11"/>
      <name val="Calibri"/>
      <family val="2"/>
      <scheme val="minor"/>
    </font>
    <font>
      <sz val="11"/>
      <color rgb="FFFF0000"/>
      <name val="Calibri"/>
      <family val="2"/>
      <scheme val="minor"/>
    </font>
    <font>
      <strike/>
      <sz val="11"/>
      <color rgb="FFFF000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39">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top style="medium">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style="thin">
        <color indexed="64"/>
      </bottom>
      <diagonal/>
    </border>
    <border>
      <left/>
      <right/>
      <top style="thin">
        <color auto="1"/>
      </top>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style="medium">
        <color auto="1"/>
      </bottom>
      <diagonal/>
    </border>
  </borders>
  <cellStyleXfs count="2">
    <xf numFmtId="0" fontId="0" fillId="0" borderId="0"/>
    <xf numFmtId="0" fontId="1" fillId="0" borderId="0"/>
  </cellStyleXfs>
  <cellXfs count="152">
    <xf numFmtId="0" fontId="0" fillId="0" borderId="0" xfId="0"/>
    <xf numFmtId="0" fontId="3" fillId="0" borderId="0" xfId="0" applyFont="1" applyBorder="1"/>
    <xf numFmtId="0" fontId="4" fillId="0" borderId="0" xfId="0" applyFont="1"/>
    <xf numFmtId="0" fontId="3" fillId="3" borderId="5" xfId="0" applyFont="1" applyFill="1" applyBorder="1"/>
    <xf numFmtId="0" fontId="3" fillId="0" borderId="0" xfId="0" applyFont="1"/>
    <xf numFmtId="0" fontId="5" fillId="2" borderId="3" xfId="0" applyFont="1" applyFill="1" applyBorder="1"/>
    <xf numFmtId="0" fontId="5" fillId="2" borderId="4" xfId="0" applyFont="1" applyFill="1" applyBorder="1" applyAlignment="1">
      <alignment horizontal="center" vertical="center" wrapText="1"/>
    </xf>
    <xf numFmtId="0" fontId="6" fillId="2" borderId="4" xfId="1"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2" xfId="0" applyFont="1" applyFill="1" applyBorder="1" applyAlignment="1">
      <alignment vertical="center"/>
    </xf>
    <xf numFmtId="0" fontId="7" fillId="3" borderId="5" xfId="1" applyFont="1" applyFill="1" applyBorder="1" applyAlignment="1">
      <alignment vertical="center"/>
    </xf>
    <xf numFmtId="164" fontId="3" fillId="0" borderId="2" xfId="0" applyNumberFormat="1" applyFont="1" applyBorder="1" applyAlignment="1" applyProtection="1">
      <alignment vertical="center"/>
      <protection locked="0"/>
    </xf>
    <xf numFmtId="164" fontId="3" fillId="2" borderId="2" xfId="0" applyNumberFormat="1" applyFont="1" applyFill="1" applyBorder="1" applyAlignment="1">
      <alignment vertical="center"/>
    </xf>
    <xf numFmtId="8" fontId="3" fillId="0" borderId="0" xfId="0" applyNumberFormat="1" applyFont="1"/>
    <xf numFmtId="0" fontId="3" fillId="3" borderId="19" xfId="0" applyFont="1" applyFill="1" applyBorder="1" applyAlignment="1">
      <alignment vertical="center"/>
    </xf>
    <xf numFmtId="0" fontId="3" fillId="3" borderId="20" xfId="0" applyFont="1" applyFill="1" applyBorder="1" applyAlignment="1">
      <alignment vertical="center"/>
    </xf>
    <xf numFmtId="0" fontId="7" fillId="3" borderId="5" xfId="1" applyFont="1" applyFill="1" applyBorder="1" applyAlignment="1">
      <alignment vertical="center" wrapText="1"/>
    </xf>
    <xf numFmtId="0" fontId="3" fillId="3" borderId="21" xfId="0" applyFont="1" applyFill="1" applyBorder="1" applyAlignment="1">
      <alignment vertical="center"/>
    </xf>
    <xf numFmtId="0" fontId="3" fillId="3" borderId="22" xfId="0" applyFont="1" applyFill="1" applyBorder="1" applyAlignment="1">
      <alignment vertical="center"/>
    </xf>
    <xf numFmtId="164" fontId="3" fillId="2" borderId="7" xfId="0" applyNumberFormat="1" applyFont="1" applyFill="1" applyBorder="1" applyAlignment="1">
      <alignment vertical="center"/>
    </xf>
    <xf numFmtId="0" fontId="3" fillId="0" borderId="0" xfId="0" applyFont="1" applyBorder="1" applyAlignment="1">
      <alignment vertical="center"/>
    </xf>
    <xf numFmtId="0" fontId="5" fillId="2" borderId="4" xfId="0" applyFont="1" applyFill="1" applyBorder="1" applyAlignment="1">
      <alignment horizontal="center" vertical="center"/>
    </xf>
    <xf numFmtId="9" fontId="3" fillId="0" borderId="0" xfId="0" applyNumberFormat="1" applyFont="1" applyBorder="1"/>
    <xf numFmtId="164" fontId="5" fillId="2" borderId="1" xfId="0" applyNumberFormat="1" applyFont="1" applyFill="1" applyBorder="1" applyAlignment="1">
      <alignment vertical="center"/>
    </xf>
    <xf numFmtId="0" fontId="6" fillId="2" borderId="4" xfId="1" applyFont="1" applyFill="1" applyBorder="1" applyAlignment="1">
      <alignment horizontal="center" vertical="center"/>
    </xf>
    <xf numFmtId="0" fontId="5" fillId="0" borderId="4" xfId="0" applyFont="1" applyBorder="1" applyAlignment="1">
      <alignment horizontal="center"/>
    </xf>
    <xf numFmtId="0" fontId="3" fillId="0" borderId="2" xfId="0" applyFont="1" applyBorder="1" applyProtection="1">
      <protection locked="0"/>
    </xf>
    <xf numFmtId="0" fontId="3" fillId="2" borderId="2" xfId="0" applyFont="1" applyFill="1" applyBorder="1"/>
    <xf numFmtId="0" fontId="7" fillId="2" borderId="6" xfId="1" applyFont="1" applyFill="1" applyBorder="1" applyAlignment="1">
      <alignment vertical="center"/>
    </xf>
    <xf numFmtId="0" fontId="6" fillId="2" borderId="3" xfId="1" applyFont="1" applyFill="1" applyBorder="1" applyAlignment="1">
      <alignment vertical="center"/>
    </xf>
    <xf numFmtId="0" fontId="3" fillId="2" borderId="4" xfId="0" applyFont="1" applyFill="1" applyBorder="1" applyAlignment="1">
      <alignment vertical="center"/>
    </xf>
    <xf numFmtId="0" fontId="7" fillId="3" borderId="5" xfId="1" applyFont="1" applyFill="1" applyBorder="1" applyAlignment="1">
      <alignment horizontal="left" vertical="center" wrapText="1"/>
    </xf>
    <xf numFmtId="0" fontId="7" fillId="2" borderId="5" xfId="1" applyFont="1" applyFill="1" applyBorder="1" applyAlignment="1" applyProtection="1">
      <alignment vertical="center"/>
      <protection hidden="1"/>
    </xf>
    <xf numFmtId="0" fontId="7" fillId="2" borderId="6" xfId="1" applyFont="1" applyFill="1" applyBorder="1" applyAlignment="1" applyProtection="1">
      <alignment vertical="center"/>
      <protection hidden="1"/>
    </xf>
    <xf numFmtId="0" fontId="6" fillId="2" borderId="3" xfId="1" applyFont="1" applyFill="1" applyBorder="1" applyAlignment="1">
      <alignment vertical="center" wrapText="1"/>
    </xf>
    <xf numFmtId="0" fontId="5" fillId="0" borderId="4" xfId="0" applyFont="1" applyBorder="1" applyAlignment="1">
      <alignment horizontal="center" vertical="center"/>
    </xf>
    <xf numFmtId="0" fontId="9" fillId="0" borderId="1" xfId="0" applyFont="1" applyBorder="1"/>
    <xf numFmtId="164" fontId="8" fillId="0" borderId="1" xfId="0" applyNumberFormat="1" applyFont="1" applyBorder="1"/>
    <xf numFmtId="0" fontId="7" fillId="0" borderId="0" xfId="1" applyFont="1" applyFill="1" applyBorder="1" applyAlignment="1" applyProtection="1">
      <alignment vertical="center"/>
      <protection hidden="1"/>
    </xf>
    <xf numFmtId="0" fontId="0" fillId="0" borderId="0" xfId="0" applyFill="1"/>
    <xf numFmtId="0" fontId="10" fillId="0" borderId="0" xfId="0" applyFont="1"/>
    <xf numFmtId="0" fontId="7" fillId="0" borderId="8" xfId="1" applyFont="1" applyFill="1" applyBorder="1" applyAlignment="1" applyProtection="1">
      <alignment vertical="center" wrapText="1"/>
      <protection hidden="1"/>
    </xf>
    <xf numFmtId="10" fontId="3" fillId="0" borderId="2" xfId="0" applyNumberFormat="1" applyFont="1" applyFill="1" applyBorder="1" applyAlignment="1" applyProtection="1">
      <alignment vertical="center"/>
      <protection locked="0"/>
    </xf>
    <xf numFmtId="0" fontId="3" fillId="4" borderId="0" xfId="0" applyFont="1" applyFill="1" applyBorder="1" applyProtection="1">
      <protection locked="0"/>
    </xf>
    <xf numFmtId="9" fontId="3" fillId="4" borderId="0" xfId="0" applyNumberFormat="1" applyFont="1" applyFill="1" applyBorder="1" applyProtection="1">
      <protection locked="0"/>
    </xf>
    <xf numFmtId="0" fontId="7" fillId="4" borderId="0" xfId="1" applyFont="1" applyFill="1" applyBorder="1" applyAlignment="1" applyProtection="1">
      <alignment vertical="center"/>
      <protection locked="0" hidden="1"/>
    </xf>
    <xf numFmtId="0" fontId="0" fillId="4" borderId="0" xfId="0" applyFill="1" applyProtection="1">
      <protection locked="0"/>
    </xf>
    <xf numFmtId="164" fontId="3" fillId="3" borderId="2" xfId="0" applyNumberFormat="1" applyFont="1" applyFill="1" applyBorder="1" applyAlignment="1" applyProtection="1">
      <alignment vertical="center"/>
    </xf>
    <xf numFmtId="0" fontId="3" fillId="0" borderId="0" xfId="0" applyFont="1" applyFill="1" applyBorder="1" applyAlignment="1">
      <alignment vertical="center"/>
    </xf>
    <xf numFmtId="164" fontId="3" fillId="0" borderId="7" xfId="0" applyNumberFormat="1" applyFont="1" applyFill="1" applyBorder="1" applyAlignment="1" applyProtection="1">
      <alignment vertical="center"/>
      <protection locked="0"/>
    </xf>
    <xf numFmtId="164" fontId="3" fillId="0" borderId="31" xfId="0" applyNumberFormat="1" applyFont="1" applyBorder="1" applyAlignment="1" applyProtection="1">
      <alignment vertical="center"/>
      <protection locked="0"/>
    </xf>
    <xf numFmtId="0" fontId="7" fillId="3" borderId="5" xfId="1" applyFont="1" applyFill="1" applyBorder="1" applyAlignment="1">
      <alignment vertical="top" wrapText="1"/>
    </xf>
    <xf numFmtId="0" fontId="4" fillId="0" borderId="0" xfId="0" applyFont="1" applyBorder="1" applyAlignment="1">
      <alignment wrapText="1"/>
    </xf>
    <xf numFmtId="0" fontId="3" fillId="3" borderId="3" xfId="0" applyFont="1" applyFill="1" applyBorder="1" applyAlignment="1">
      <alignment wrapText="1"/>
    </xf>
    <xf numFmtId="0" fontId="3" fillId="3" borderId="5" xfId="0" applyFont="1" applyFill="1" applyBorder="1" applyAlignment="1">
      <alignment wrapText="1"/>
    </xf>
    <xf numFmtId="0" fontId="3" fillId="3" borderId="5" xfId="0" applyFont="1" applyFill="1" applyBorder="1" applyAlignment="1">
      <alignment vertical="top" wrapText="1"/>
    </xf>
    <xf numFmtId="0" fontId="3" fillId="3" borderId="6" xfId="0" applyFont="1" applyFill="1" applyBorder="1" applyAlignment="1">
      <alignment vertical="top" wrapText="1"/>
    </xf>
    <xf numFmtId="0" fontId="3" fillId="0" borderId="0" xfId="0" applyFont="1" applyBorder="1" applyAlignment="1">
      <alignment wrapText="1"/>
    </xf>
    <xf numFmtId="0" fontId="3" fillId="3" borderId="3" xfId="0" applyFont="1" applyFill="1" applyBorder="1" applyAlignment="1">
      <alignment vertical="center" wrapText="1"/>
    </xf>
    <xf numFmtId="0" fontId="3" fillId="3" borderId="6" xfId="0" applyFont="1" applyFill="1" applyBorder="1" applyAlignment="1">
      <alignment vertical="center" wrapText="1"/>
    </xf>
    <xf numFmtId="1" fontId="6" fillId="2" borderId="3" xfId="1" applyNumberFormat="1" applyFont="1" applyFill="1" applyBorder="1" applyAlignment="1">
      <alignment horizontal="left" vertical="center" wrapText="1"/>
    </xf>
    <xf numFmtId="0" fontId="7" fillId="2" borderId="5" xfId="1" applyFont="1" applyFill="1" applyBorder="1" applyAlignment="1">
      <alignment vertical="center" wrapText="1"/>
    </xf>
    <xf numFmtId="0" fontId="7" fillId="2" borderId="34" xfId="1" applyFont="1" applyFill="1" applyBorder="1" applyAlignment="1">
      <alignment vertical="center" wrapText="1"/>
    </xf>
    <xf numFmtId="0" fontId="7" fillId="3" borderId="6" xfId="1" applyFont="1" applyFill="1" applyBorder="1" applyAlignment="1">
      <alignment vertical="center" wrapText="1"/>
    </xf>
    <xf numFmtId="0" fontId="7" fillId="0" borderId="0" xfId="1" applyFont="1" applyFill="1" applyBorder="1" applyAlignment="1">
      <alignment vertical="center" wrapText="1"/>
    </xf>
    <xf numFmtId="0" fontId="7" fillId="2" borderId="5" xfId="1" applyFont="1" applyFill="1" applyBorder="1" applyAlignment="1" applyProtection="1">
      <alignment vertical="center" wrapText="1"/>
      <protection hidden="1"/>
    </xf>
    <xf numFmtId="0" fontId="7" fillId="2" borderId="6" xfId="1" applyFont="1" applyFill="1" applyBorder="1" applyAlignment="1" applyProtection="1">
      <alignment vertical="center" wrapText="1"/>
      <protection hidden="1"/>
    </xf>
    <xf numFmtId="0" fontId="5" fillId="0" borderId="1" xfId="0" applyFont="1" applyBorder="1" applyAlignment="1">
      <alignment wrapText="1"/>
    </xf>
    <xf numFmtId="0" fontId="3" fillId="4" borderId="0" xfId="0" applyFont="1" applyFill="1" applyBorder="1" applyAlignment="1" applyProtection="1">
      <alignment wrapText="1"/>
      <protection locked="0"/>
    </xf>
    <xf numFmtId="0" fontId="3" fillId="0" borderId="10" xfId="0" applyFont="1" applyBorder="1"/>
    <xf numFmtId="0" fontId="3" fillId="4" borderId="0" xfId="0" applyFont="1" applyFill="1" applyBorder="1" applyAlignment="1" applyProtection="1">
      <protection locked="0"/>
    </xf>
    <xf numFmtId="0" fontId="3" fillId="3" borderId="37" xfId="0" applyFont="1" applyFill="1" applyBorder="1"/>
    <xf numFmtId="0" fontId="3" fillId="0" borderId="31" xfId="0" applyFont="1" applyBorder="1" applyProtection="1">
      <protection locked="0"/>
    </xf>
    <xf numFmtId="164" fontId="3" fillId="2" borderId="7" xfId="0" applyNumberFormat="1" applyFont="1" applyFill="1" applyBorder="1" applyProtection="1"/>
    <xf numFmtId="164" fontId="3" fillId="2" borderId="38" xfId="0" applyNumberFormat="1" applyFont="1" applyFill="1" applyBorder="1" applyProtection="1"/>
    <xf numFmtId="164" fontId="3" fillId="2" borderId="2" xfId="0" applyNumberFormat="1" applyFont="1" applyFill="1" applyBorder="1" applyAlignment="1" applyProtection="1">
      <alignment vertical="center"/>
    </xf>
    <xf numFmtId="0" fontId="7" fillId="2" borderId="5" xfId="1" applyFont="1" applyFill="1" applyBorder="1" applyAlignment="1">
      <alignment vertical="center"/>
    </xf>
    <xf numFmtId="0" fontId="3" fillId="2" borderId="6" xfId="0" applyFont="1" applyFill="1" applyBorder="1"/>
    <xf numFmtId="0" fontId="3" fillId="2" borderId="7" xfId="0" applyFont="1" applyFill="1" applyBorder="1" applyProtection="1"/>
    <xf numFmtId="0" fontId="3" fillId="2" borderId="31" xfId="0" applyFont="1" applyFill="1" applyBorder="1" applyProtection="1"/>
    <xf numFmtId="0" fontId="7" fillId="2" borderId="13" xfId="1" applyFont="1" applyFill="1" applyBorder="1" applyAlignment="1">
      <alignment horizontal="center" vertical="center"/>
    </xf>
    <xf numFmtId="0" fontId="7" fillId="2" borderId="35" xfId="1" applyFont="1" applyFill="1" applyBorder="1" applyAlignment="1">
      <alignment horizontal="center" vertical="center"/>
    </xf>
    <xf numFmtId="164" fontId="0" fillId="0" borderId="2" xfId="0" applyNumberFormat="1" applyBorder="1" applyAlignment="1">
      <alignment vertical="center" wrapText="1"/>
    </xf>
    <xf numFmtId="10" fontId="0" fillId="0" borderId="2" xfId="0" applyNumberFormat="1" applyBorder="1" applyAlignment="1">
      <alignment horizontal="right" vertical="center" wrapText="1"/>
    </xf>
    <xf numFmtId="0" fontId="0" fillId="0" borderId="2" xfId="0" applyBorder="1"/>
    <xf numFmtId="0" fontId="0" fillId="0" borderId="2" xfId="0" applyBorder="1" applyAlignment="1">
      <alignment vertical="center" wrapText="1"/>
    </xf>
    <xf numFmtId="164" fontId="0" fillId="0" borderId="2" xfId="0" applyNumberFormat="1" applyBorder="1"/>
    <xf numFmtId="10" fontId="0" fillId="0" borderId="2" xfId="0" applyNumberFormat="1" applyBorder="1" applyAlignment="1">
      <alignment horizontal="right"/>
    </xf>
    <xf numFmtId="0" fontId="0" fillId="0" borderId="2" xfId="0" applyBorder="1" applyAlignment="1">
      <alignment horizontal="center" vertical="center" wrapText="1"/>
    </xf>
    <xf numFmtId="0" fontId="15" fillId="0" borderId="2" xfId="1" applyFont="1" applyFill="1" applyBorder="1" applyAlignment="1" applyProtection="1">
      <alignment vertical="top" wrapText="1"/>
      <protection locked="0"/>
    </xf>
    <xf numFmtId="0" fontId="0" fillId="0" borderId="2" xfId="0" applyBorder="1" applyAlignment="1" applyProtection="1">
      <alignment vertical="top" wrapText="1"/>
      <protection locked="0"/>
    </xf>
    <xf numFmtId="0" fontId="14" fillId="0" borderId="0" xfId="0" applyFont="1" applyProtection="1"/>
    <xf numFmtId="0" fontId="0" fillId="0" borderId="0" xfId="0" applyProtection="1"/>
    <xf numFmtId="0" fontId="0" fillId="0" borderId="0" xfId="0" applyAlignment="1" applyProtection="1">
      <alignment vertical="top" wrapText="1"/>
    </xf>
    <xf numFmtId="0" fontId="0" fillId="0" borderId="0" xfId="0" applyAlignment="1" applyProtection="1">
      <alignment vertical="center"/>
    </xf>
    <xf numFmtId="0" fontId="15" fillId="2" borderId="2" xfId="1" applyFont="1" applyFill="1" applyBorder="1" applyAlignment="1" applyProtection="1">
      <alignment vertical="top" wrapText="1"/>
    </xf>
    <xf numFmtId="0" fontId="13" fillId="0" borderId="0" xfId="0" applyFont="1" applyFill="1" applyProtection="1"/>
    <xf numFmtId="0" fontId="15" fillId="0" borderId="0" xfId="1" applyFont="1" applyFill="1" applyBorder="1" applyAlignment="1" applyProtection="1">
      <alignment vertical="top" wrapText="1"/>
    </xf>
    <xf numFmtId="0" fontId="0" fillId="0" borderId="2" xfId="0" applyBorder="1" applyAlignment="1" applyProtection="1">
      <alignment vertical="center" wrapText="1"/>
      <protection locked="0"/>
    </xf>
    <xf numFmtId="164" fontId="0" fillId="0" borderId="2" xfId="0" applyNumberFormat="1" applyBorder="1" applyAlignment="1" applyProtection="1">
      <alignment vertical="center" wrapText="1"/>
      <protection locked="0"/>
    </xf>
    <xf numFmtId="0" fontId="16" fillId="0" borderId="0" xfId="0" applyFont="1"/>
    <xf numFmtId="1" fontId="3" fillId="0" borderId="2" xfId="0" applyNumberFormat="1" applyFont="1" applyBorder="1" applyAlignment="1" applyProtection="1">
      <alignment vertical="center"/>
      <protection locked="0"/>
    </xf>
    <xf numFmtId="0" fontId="3" fillId="0" borderId="12"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8" xfId="0" applyFont="1" applyBorder="1" applyAlignment="1">
      <alignment vertical="center"/>
    </xf>
    <xf numFmtId="0" fontId="3" fillId="0" borderId="25" xfId="0" applyFont="1" applyBorder="1" applyAlignment="1">
      <alignment vertical="center" wrapText="1"/>
    </xf>
    <xf numFmtId="0" fontId="3" fillId="0" borderId="9" xfId="0" applyFont="1" applyBorder="1" applyAlignment="1">
      <alignment vertical="center"/>
    </xf>
    <xf numFmtId="0" fontId="3" fillId="0" borderId="21" xfId="0" applyFont="1" applyBorder="1" applyAlignment="1">
      <alignment vertical="center"/>
    </xf>
    <xf numFmtId="0" fontId="3" fillId="0" borderId="10" xfId="0" applyFont="1" applyBorder="1" applyAlignment="1">
      <alignment vertical="center"/>
    </xf>
    <xf numFmtId="0" fontId="3" fillId="0" borderId="23" xfId="0" applyFont="1" applyBorder="1" applyAlignment="1">
      <alignment vertical="center"/>
    </xf>
    <xf numFmtId="0" fontId="3" fillId="0" borderId="11" xfId="0" applyFont="1" applyBorder="1" applyAlignment="1">
      <alignment vertical="center"/>
    </xf>
    <xf numFmtId="0" fontId="2" fillId="0" borderId="0" xfId="0" applyFont="1" applyBorder="1" applyAlignment="1">
      <alignment horizontal="center"/>
    </xf>
    <xf numFmtId="0" fontId="3" fillId="0" borderId="2" xfId="0" applyFont="1" applyBorder="1" applyAlignment="1" applyProtection="1">
      <alignment vertical="top"/>
      <protection locked="0"/>
    </xf>
    <xf numFmtId="0" fontId="3" fillId="0" borderId="30" xfId="0" applyFont="1" applyBorder="1" applyAlignment="1" applyProtection="1">
      <alignment vertical="top"/>
      <protection locked="0"/>
    </xf>
    <xf numFmtId="0" fontId="3" fillId="0" borderId="2" xfId="0" applyFont="1" applyBorder="1" applyProtection="1">
      <protection locked="0"/>
    </xf>
    <xf numFmtId="0" fontId="3" fillId="0" borderId="30" xfId="0" applyFont="1" applyBorder="1" applyProtection="1">
      <protection locked="0"/>
    </xf>
    <xf numFmtId="0" fontId="3" fillId="0" borderId="4" xfId="0" applyFont="1" applyBorder="1" applyProtection="1">
      <protection locked="0"/>
    </xf>
    <xf numFmtId="0" fontId="3" fillId="0" borderId="29" xfId="0" applyFont="1" applyBorder="1" applyProtection="1">
      <protection locked="0"/>
    </xf>
    <xf numFmtId="0" fontId="3" fillId="3" borderId="23" xfId="0" applyFont="1" applyFill="1" applyBorder="1" applyAlignment="1">
      <alignment vertical="center"/>
    </xf>
    <xf numFmtId="0" fontId="3" fillId="3" borderId="24" xfId="0" applyFont="1" applyFill="1" applyBorder="1" applyAlignment="1">
      <alignment vertical="center"/>
    </xf>
    <xf numFmtId="0" fontId="3" fillId="0" borderId="14" xfId="0" applyFont="1" applyBorder="1" applyAlignment="1" applyProtection="1">
      <alignment horizontal="left" vertical="top"/>
      <protection locked="0"/>
    </xf>
    <xf numFmtId="0" fontId="3" fillId="0" borderId="15" xfId="0" applyFont="1" applyBorder="1" applyAlignment="1" applyProtection="1">
      <alignment horizontal="left" vertical="top"/>
      <protection locked="0"/>
    </xf>
    <xf numFmtId="0" fontId="3" fillId="0" borderId="18" xfId="0" applyFont="1" applyBorder="1" applyAlignment="1" applyProtection="1">
      <alignment horizontal="left" vertical="top"/>
      <protection locked="0"/>
    </xf>
    <xf numFmtId="0" fontId="0" fillId="0" borderId="0" xfId="0"/>
    <xf numFmtId="164" fontId="3" fillId="0" borderId="13" xfId="0" applyNumberFormat="1" applyFont="1" applyBorder="1" applyAlignment="1" applyProtection="1">
      <alignment vertical="center" wrapText="1"/>
    </xf>
    <xf numFmtId="164" fontId="3" fillId="0" borderId="32" xfId="0" applyNumberFormat="1" applyFont="1" applyBorder="1" applyAlignment="1" applyProtection="1">
      <alignment vertical="center" wrapText="1"/>
    </xf>
    <xf numFmtId="164" fontId="3" fillId="0" borderId="28" xfId="0" applyNumberFormat="1" applyFont="1" applyBorder="1" applyAlignment="1" applyProtection="1">
      <alignment vertical="center" wrapText="1"/>
    </xf>
    <xf numFmtId="164" fontId="3" fillId="0" borderId="13" xfId="0" applyNumberFormat="1" applyFont="1" applyBorder="1" applyAlignment="1" applyProtection="1">
      <alignment horizontal="center" vertical="top"/>
    </xf>
    <xf numFmtId="164" fontId="3" fillId="0" borderId="32" xfId="0" applyNumberFormat="1" applyFont="1" applyBorder="1" applyAlignment="1" applyProtection="1">
      <alignment horizontal="center" vertical="top"/>
    </xf>
    <xf numFmtId="164" fontId="3" fillId="0" borderId="28" xfId="0" applyNumberFormat="1" applyFont="1" applyBorder="1" applyAlignment="1" applyProtection="1">
      <alignment horizontal="center" vertical="top"/>
    </xf>
    <xf numFmtId="0" fontId="7" fillId="0" borderId="36" xfId="1" applyFont="1" applyFill="1" applyBorder="1" applyAlignment="1">
      <alignment vertical="center"/>
    </xf>
    <xf numFmtId="0" fontId="7" fillId="0" borderId="33" xfId="1" applyFont="1" applyFill="1" applyBorder="1" applyAlignment="1">
      <alignment vertical="center"/>
    </xf>
    <xf numFmtId="0" fontId="7" fillId="0" borderId="20" xfId="1" applyFont="1" applyFill="1" applyBorder="1" applyAlignment="1">
      <alignment vertical="center"/>
    </xf>
    <xf numFmtId="0" fontId="3" fillId="3" borderId="13" xfId="0" applyFont="1" applyFill="1" applyBorder="1" applyAlignment="1" applyProtection="1">
      <alignment vertical="center"/>
      <protection locked="0"/>
    </xf>
    <xf numFmtId="0" fontId="3" fillId="3" borderId="28" xfId="0" applyFont="1" applyFill="1" applyBorder="1" applyAlignment="1" applyProtection="1">
      <alignment vertical="center"/>
      <protection locked="0"/>
    </xf>
    <xf numFmtId="0" fontId="7" fillId="0" borderId="26" xfId="1" applyFont="1" applyFill="1" applyBorder="1" applyAlignment="1">
      <alignment vertical="center"/>
    </xf>
    <xf numFmtId="0" fontId="7" fillId="2" borderId="27" xfId="1" applyFont="1" applyFill="1" applyBorder="1" applyAlignment="1">
      <alignment vertical="center"/>
    </xf>
    <xf numFmtId="0" fontId="7" fillId="2" borderId="28" xfId="1" applyFont="1" applyFill="1" applyBorder="1" applyAlignment="1">
      <alignment vertical="center"/>
    </xf>
    <xf numFmtId="0" fontId="7" fillId="2" borderId="5" xfId="1" applyFont="1" applyFill="1" applyBorder="1" applyAlignment="1" applyProtection="1">
      <alignment vertical="center"/>
      <protection hidden="1"/>
    </xf>
    <xf numFmtId="0" fontId="7" fillId="2" borderId="2" xfId="1" applyFont="1" applyFill="1" applyBorder="1" applyAlignment="1" applyProtection="1">
      <alignment vertical="center"/>
      <protection hidden="1"/>
    </xf>
    <xf numFmtId="0" fontId="2" fillId="0" borderId="0" xfId="0" applyFont="1" applyAlignment="1">
      <alignment horizontal="center" vertical="center"/>
    </xf>
    <xf numFmtId="0" fontId="0" fillId="0" borderId="13" xfId="0" applyBorder="1"/>
    <xf numFmtId="0" fontId="0" fillId="0" borderId="32" xfId="0" applyBorder="1"/>
    <xf numFmtId="0" fontId="0" fillId="0" borderId="28" xfId="0" applyBorder="1"/>
    <xf numFmtId="0" fontId="8" fillId="0" borderId="0" xfId="0" applyFont="1" applyBorder="1" applyAlignment="1">
      <alignment horizontal="center" vertical="center"/>
    </xf>
    <xf numFmtId="0" fontId="0" fillId="0" borderId="2" xfId="0" applyBorder="1" applyAlignment="1">
      <alignment vertical="center" wrapText="1"/>
    </xf>
    <xf numFmtId="0" fontId="0" fillId="0" borderId="13" xfId="0" applyBorder="1" applyProtection="1"/>
    <xf numFmtId="0" fontId="0" fillId="0" borderId="32" xfId="0" applyBorder="1" applyProtection="1"/>
    <xf numFmtId="0" fontId="0" fillId="0" borderId="28" xfId="0" applyBorder="1" applyProtection="1"/>
  </cellXfs>
  <cellStyles count="2">
    <cellStyle name="Standard" xfId="0" builtinId="0"/>
    <cellStyle name="Standard 2" xfId="1"/>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fgColor auto="1"/>
          <bgColor rgb="FFFF7C8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0000"/>
        </patternFill>
      </fill>
    </dxf>
    <dxf>
      <font>
        <color rgb="FF006100"/>
      </font>
      <fill>
        <patternFill>
          <bgColor rgb="FFC6EFCE"/>
        </patternFill>
      </fill>
    </dxf>
    <dxf>
      <fill>
        <patternFill>
          <bgColor rgb="FFFF0000"/>
        </patternFill>
      </fill>
    </dxf>
    <dxf>
      <fill>
        <patternFill>
          <bgColor theme="8" tint="0.79998168889431442"/>
        </patternFill>
      </fill>
    </dxf>
    <dxf>
      <fill>
        <patternFill>
          <bgColor rgb="FFFF0000"/>
        </patternFill>
      </fill>
    </dxf>
    <dxf>
      <fill>
        <patternFill>
          <bgColor theme="8" tint="0.79998168889431442"/>
        </patternFill>
      </fill>
    </dxf>
    <dxf>
      <font>
        <color rgb="FF006100"/>
      </font>
      <fill>
        <patternFill>
          <bgColor rgb="FFC6EFCE"/>
        </patternFill>
      </fill>
    </dxf>
    <dxf>
      <fill>
        <patternFill>
          <bgColor rgb="FFFF0000"/>
        </patternFill>
      </fill>
    </dxf>
    <dxf>
      <fill>
        <patternFill>
          <bgColor theme="8" tint="0.79998168889431442"/>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5050"/>
      <color rgb="FFFF7C8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7</xdr:row>
          <xdr:rowOff>38100</xdr:rowOff>
        </xdr:from>
        <xdr:to>
          <xdr:col>1</xdr:col>
          <xdr:colOff>885825</xdr:colOff>
          <xdr:row>7</xdr:row>
          <xdr:rowOff>200025</xdr:rowOff>
        </xdr:to>
        <xdr:sp macro="" textlink="">
          <xdr:nvSpPr>
            <xdr:cNvPr id="2049" name="CheckBox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7</xdr:row>
          <xdr:rowOff>38100</xdr:rowOff>
        </xdr:from>
        <xdr:to>
          <xdr:col>2</xdr:col>
          <xdr:colOff>476250</xdr:colOff>
          <xdr:row>7</xdr:row>
          <xdr:rowOff>209550</xdr:rowOff>
        </xdr:to>
        <xdr:sp macro="" textlink="">
          <xdr:nvSpPr>
            <xdr:cNvPr id="2050" name="CheckBox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28575</xdr:rowOff>
        </xdr:from>
        <xdr:to>
          <xdr:col>1</xdr:col>
          <xdr:colOff>885825</xdr:colOff>
          <xdr:row>8</xdr:row>
          <xdr:rowOff>200025</xdr:rowOff>
        </xdr:to>
        <xdr:sp macro="" textlink="">
          <xdr:nvSpPr>
            <xdr:cNvPr id="2051" name="CheckBox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8</xdr:row>
          <xdr:rowOff>28575</xdr:rowOff>
        </xdr:from>
        <xdr:to>
          <xdr:col>2</xdr:col>
          <xdr:colOff>466725</xdr:colOff>
          <xdr:row>8</xdr:row>
          <xdr:rowOff>200025</xdr:rowOff>
        </xdr:to>
        <xdr:sp macro="" textlink="">
          <xdr:nvSpPr>
            <xdr:cNvPr id="2052" name="CheckBox4"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xdr:row>
          <xdr:rowOff>28575</xdr:rowOff>
        </xdr:from>
        <xdr:to>
          <xdr:col>3</xdr:col>
          <xdr:colOff>200025</xdr:colOff>
          <xdr:row>8</xdr:row>
          <xdr:rowOff>200025</xdr:rowOff>
        </xdr:to>
        <xdr:sp macro="" textlink="">
          <xdr:nvSpPr>
            <xdr:cNvPr id="2053" name="CheckBox5"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xdr:row>
          <xdr:rowOff>28575</xdr:rowOff>
        </xdr:from>
        <xdr:to>
          <xdr:col>4</xdr:col>
          <xdr:colOff>209550</xdr:colOff>
          <xdr:row>8</xdr:row>
          <xdr:rowOff>200025</xdr:rowOff>
        </xdr:to>
        <xdr:sp macro="" textlink="">
          <xdr:nvSpPr>
            <xdr:cNvPr id="2054" name="CheckBox6"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xdr:row>
          <xdr:rowOff>28575</xdr:rowOff>
        </xdr:from>
        <xdr:to>
          <xdr:col>5</xdr:col>
          <xdr:colOff>123825</xdr:colOff>
          <xdr:row>8</xdr:row>
          <xdr:rowOff>190500</xdr:rowOff>
        </xdr:to>
        <xdr:sp macro="" textlink="">
          <xdr:nvSpPr>
            <xdr:cNvPr id="2055" name="CheckBox7" hidden="1">
              <a:extLst>
                <a:ext uri="{63B3BB69-23CF-44E3-9099-C40C66FF867C}">
                  <a14:compatExt spid="_x0000_s2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K47"/>
  <sheetViews>
    <sheetView tabSelected="1" zoomScaleNormal="100" zoomScaleSheetLayoutView="130" workbookViewId="0">
      <selection activeCell="B6" sqref="B6:F6"/>
    </sheetView>
  </sheetViews>
  <sheetFormatPr baseColWidth="10" defaultColWidth="11.42578125" defaultRowHeight="11.25" x14ac:dyDescent="0.2"/>
  <cols>
    <col min="1" max="1" width="32.85546875" style="57" customWidth="1"/>
    <col min="2" max="2" width="15.7109375" style="1" customWidth="1"/>
    <col min="3" max="3" width="11" style="1" bestFit="1" customWidth="1"/>
    <col min="4" max="4" width="11.5703125" style="1" bestFit="1" customWidth="1"/>
    <col min="5" max="6" width="13.7109375" style="1" customWidth="1"/>
    <col min="7" max="7" width="15.28515625" style="1" customWidth="1"/>
    <col min="8" max="11" width="13" style="1" hidden="1" customWidth="1"/>
    <col min="12" max="12" width="12" style="1" customWidth="1"/>
    <col min="13" max="16384" width="11.42578125" style="1"/>
  </cols>
  <sheetData>
    <row r="1" spans="1:11" ht="15.75" x14ac:dyDescent="0.25">
      <c r="A1" s="114" t="s">
        <v>130</v>
      </c>
      <c r="B1" s="114"/>
      <c r="C1" s="114"/>
      <c r="D1" s="114"/>
      <c r="E1" s="114"/>
      <c r="F1" s="114"/>
    </row>
    <row r="2" spans="1:11" ht="3.75" customHeight="1" thickBot="1" x14ac:dyDescent="0.25">
      <c r="A2" s="52"/>
      <c r="B2" s="2"/>
      <c r="C2" s="2"/>
      <c r="D2" s="2"/>
      <c r="E2" s="2"/>
      <c r="F2" s="2"/>
    </row>
    <row r="3" spans="1:11" x14ac:dyDescent="0.2">
      <c r="A3" s="53" t="s">
        <v>74</v>
      </c>
      <c r="B3" s="119"/>
      <c r="C3" s="119"/>
      <c r="D3" s="119"/>
      <c r="E3" s="119"/>
      <c r="F3" s="120"/>
    </row>
    <row r="4" spans="1:11" x14ac:dyDescent="0.2">
      <c r="A4" s="54" t="s">
        <v>86</v>
      </c>
      <c r="B4" s="117"/>
      <c r="C4" s="117"/>
      <c r="D4" s="117"/>
      <c r="E4" s="117"/>
      <c r="F4" s="118"/>
    </row>
    <row r="5" spans="1:11" ht="21.75" customHeight="1" x14ac:dyDescent="0.2">
      <c r="A5" s="55" t="s">
        <v>4</v>
      </c>
      <c r="B5" s="115"/>
      <c r="C5" s="115"/>
      <c r="D5" s="115"/>
      <c r="E5" s="115"/>
      <c r="F5" s="116"/>
    </row>
    <row r="6" spans="1:11" ht="21" thickBot="1" x14ac:dyDescent="0.25">
      <c r="A6" s="56" t="s">
        <v>99</v>
      </c>
      <c r="B6" s="123"/>
      <c r="C6" s="124"/>
      <c r="D6" s="124"/>
      <c r="E6" s="124"/>
      <c r="F6" s="125"/>
    </row>
    <row r="7" spans="1:11" ht="8.25" customHeight="1" thickBot="1" x14ac:dyDescent="0.25">
      <c r="F7" s="69"/>
    </row>
    <row r="8" spans="1:11" ht="22.5" x14ac:dyDescent="0.2">
      <c r="A8" s="58" t="s">
        <v>5</v>
      </c>
      <c r="B8" s="102"/>
      <c r="C8" s="103"/>
      <c r="D8" s="103"/>
      <c r="E8" s="103"/>
      <c r="F8" s="104"/>
    </row>
    <row r="9" spans="1:11" ht="23.25" thickBot="1" x14ac:dyDescent="0.25">
      <c r="A9" s="59" t="s">
        <v>6</v>
      </c>
      <c r="B9" s="105"/>
      <c r="C9" s="106"/>
      <c r="D9" s="106"/>
      <c r="E9" s="106"/>
      <c r="F9" s="107"/>
    </row>
    <row r="10" spans="1:11" ht="8.25" customHeight="1" thickBot="1" x14ac:dyDescent="0.25">
      <c r="F10" s="69"/>
    </row>
    <row r="11" spans="1:11" ht="22.5" x14ac:dyDescent="0.2">
      <c r="A11" s="60" t="s">
        <v>15</v>
      </c>
      <c r="B11" s="6"/>
      <c r="C11" s="7" t="s">
        <v>35</v>
      </c>
      <c r="D11" s="6" t="s">
        <v>40</v>
      </c>
      <c r="E11" s="108" t="s">
        <v>127</v>
      </c>
      <c r="F11" s="109"/>
    </row>
    <row r="12" spans="1:11" ht="11.25" customHeight="1" x14ac:dyDescent="0.2">
      <c r="A12" s="61" t="s">
        <v>16</v>
      </c>
      <c r="B12" s="8" t="s">
        <v>27</v>
      </c>
      <c r="C12" s="8" t="s">
        <v>36</v>
      </c>
      <c r="D12" s="9" t="s">
        <v>37</v>
      </c>
      <c r="E12" s="110"/>
      <c r="F12" s="111"/>
      <c r="H12" s="4"/>
      <c r="I12" s="4" t="s">
        <v>12</v>
      </c>
      <c r="J12" s="4" t="s">
        <v>14</v>
      </c>
      <c r="K12" s="4" t="s">
        <v>13</v>
      </c>
    </row>
    <row r="13" spans="1:11" ht="11.25" customHeight="1" x14ac:dyDescent="0.2">
      <c r="A13" s="16" t="s">
        <v>0</v>
      </c>
      <c r="B13" s="11">
        <v>0</v>
      </c>
      <c r="C13" s="101">
        <v>0</v>
      </c>
      <c r="D13" s="12">
        <f>IF(B13=0,0)+IF(C13&gt;0,B13/C13)</f>
        <v>0</v>
      </c>
      <c r="E13" s="110"/>
      <c r="F13" s="111"/>
      <c r="H13" s="4" t="s">
        <v>7</v>
      </c>
      <c r="I13" s="13">
        <v>25.31</v>
      </c>
      <c r="J13" s="13">
        <f>I13*0.85</f>
        <v>21.513499999999997</v>
      </c>
      <c r="K13" s="13">
        <f>I13*1.15</f>
        <v>29.106499999999997</v>
      </c>
    </row>
    <row r="14" spans="1:11" ht="11.25" customHeight="1" x14ac:dyDescent="0.2">
      <c r="A14" s="16" t="s">
        <v>1</v>
      </c>
      <c r="B14" s="11">
        <v>0</v>
      </c>
      <c r="C14" s="101">
        <v>0</v>
      </c>
      <c r="D14" s="12">
        <f>IF(B14=0,0)+IF(C14&gt;0,B14/C14)</f>
        <v>0</v>
      </c>
      <c r="E14" s="110"/>
      <c r="F14" s="111"/>
      <c r="H14" s="4" t="s">
        <v>8</v>
      </c>
      <c r="I14" s="13">
        <v>79.77</v>
      </c>
      <c r="J14" s="13">
        <f>I14*0.85</f>
        <v>67.80449999999999</v>
      </c>
      <c r="K14" s="13">
        <f>I14*1.15</f>
        <v>91.735499999999988</v>
      </c>
    </row>
    <row r="15" spans="1:11" ht="11.25" customHeight="1" x14ac:dyDescent="0.2">
      <c r="A15" s="16" t="s">
        <v>17</v>
      </c>
      <c r="B15" s="50">
        <v>0</v>
      </c>
      <c r="C15" s="14"/>
      <c r="D15" s="15"/>
      <c r="E15" s="110"/>
      <c r="F15" s="111"/>
      <c r="H15" s="4"/>
      <c r="I15" s="4"/>
      <c r="J15" s="13"/>
      <c r="K15" s="13"/>
    </row>
    <row r="16" spans="1:11" ht="44.25" customHeight="1" x14ac:dyDescent="0.25">
      <c r="A16" s="51" t="s">
        <v>87</v>
      </c>
      <c r="B16" s="126" t="str">
        <f>IF('Sonst. K. Tiefbau'!E32&gt;10%,"Bitte füllen Sie auch das Blatt 'Sonst. K. Tiefbau' aus!"," ")</f>
        <v xml:space="preserve"> </v>
      </c>
      <c r="C16" s="126"/>
      <c r="D16" s="126"/>
      <c r="E16" s="110"/>
      <c r="F16" s="111"/>
      <c r="H16" s="4"/>
      <c r="I16" s="4"/>
      <c r="J16" s="13"/>
      <c r="K16" s="13"/>
    </row>
    <row r="17" spans="1:11" ht="11.25" customHeight="1" x14ac:dyDescent="0.2">
      <c r="A17" s="130"/>
      <c r="B17" s="131"/>
      <c r="C17" s="131"/>
      <c r="D17" s="132"/>
      <c r="E17" s="110"/>
      <c r="F17" s="111"/>
      <c r="H17" s="4"/>
      <c r="I17" s="4"/>
      <c r="J17" s="13"/>
      <c r="K17" s="13"/>
    </row>
    <row r="18" spans="1:11" ht="11.25" customHeight="1" x14ac:dyDescent="0.2">
      <c r="A18" s="62" t="s">
        <v>18</v>
      </c>
      <c r="B18" s="81" t="s">
        <v>27</v>
      </c>
      <c r="C18" s="8" t="s">
        <v>36</v>
      </c>
      <c r="D18" s="9" t="s">
        <v>37</v>
      </c>
      <c r="E18" s="110"/>
      <c r="F18" s="111"/>
      <c r="H18" s="4"/>
      <c r="I18" s="4"/>
      <c r="J18" s="13"/>
      <c r="K18" s="13"/>
    </row>
    <row r="19" spans="1:11" ht="11.25" customHeight="1" x14ac:dyDescent="0.2">
      <c r="A19" s="16" t="s">
        <v>75</v>
      </c>
      <c r="B19" s="11">
        <v>0</v>
      </c>
      <c r="C19" s="101">
        <v>0</v>
      </c>
      <c r="D19" s="12">
        <f>IF(B19=0,0)+IF(C19&gt;0,B19/C19)</f>
        <v>0</v>
      </c>
      <c r="E19" s="110"/>
      <c r="F19" s="111"/>
      <c r="H19" s="4" t="s">
        <v>10</v>
      </c>
      <c r="I19" s="13">
        <v>6</v>
      </c>
      <c r="J19" s="13">
        <f>I19*0.85</f>
        <v>5.0999999999999996</v>
      </c>
      <c r="K19" s="13">
        <f>I19*1.15</f>
        <v>6.8999999999999995</v>
      </c>
    </row>
    <row r="20" spans="1:11" ht="11.25" customHeight="1" x14ac:dyDescent="0.2">
      <c r="A20" s="16" t="s">
        <v>2</v>
      </c>
      <c r="B20" s="11">
        <v>0</v>
      </c>
      <c r="C20" s="101">
        <v>0</v>
      </c>
      <c r="D20" s="12">
        <f>IF(B20=0,0)+IF(C20&gt;0,B20/C20)</f>
        <v>0</v>
      </c>
      <c r="E20" s="110"/>
      <c r="F20" s="111"/>
    </row>
    <row r="21" spans="1:11" ht="11.25" customHeight="1" x14ac:dyDescent="0.2">
      <c r="A21" s="16" t="s">
        <v>3</v>
      </c>
      <c r="B21" s="11">
        <v>0</v>
      </c>
      <c r="C21" s="101">
        <v>0</v>
      </c>
      <c r="D21" s="12">
        <f>IF(B21=0,0)+IF(C21&gt;0,B21/C21)</f>
        <v>0</v>
      </c>
      <c r="E21" s="110"/>
      <c r="F21" s="111"/>
      <c r="H21" s="4" t="s">
        <v>11</v>
      </c>
      <c r="I21" s="13">
        <v>5.53</v>
      </c>
      <c r="J21" s="13">
        <f>I21*0.85</f>
        <v>4.7004999999999999</v>
      </c>
      <c r="K21" s="13">
        <f>I21*1.15</f>
        <v>6.3594999999999997</v>
      </c>
    </row>
    <row r="22" spans="1:11" ht="11.25" customHeight="1" x14ac:dyDescent="0.2">
      <c r="A22" s="16" t="s">
        <v>76</v>
      </c>
      <c r="B22" s="11">
        <v>0</v>
      </c>
      <c r="C22" s="101">
        <v>0</v>
      </c>
      <c r="D22" s="12">
        <f>IF(B22=0,0)+IF(C22&gt;0,B22/C22)</f>
        <v>0</v>
      </c>
      <c r="E22" s="110"/>
      <c r="F22" s="111"/>
    </row>
    <row r="23" spans="1:11" ht="11.25" customHeight="1" x14ac:dyDescent="0.2">
      <c r="A23" s="16" t="s">
        <v>77</v>
      </c>
      <c r="B23" s="11">
        <v>0</v>
      </c>
      <c r="C23" s="101">
        <v>0</v>
      </c>
      <c r="D23" s="12">
        <f t="shared" ref="D23:D25" si="0">IF(B23=0,0)+IF(C23&gt;0,B23/C23)</f>
        <v>0</v>
      </c>
      <c r="E23" s="110"/>
      <c r="F23" s="111"/>
      <c r="H23" s="4"/>
      <c r="I23" s="13"/>
      <c r="J23" s="13"/>
      <c r="K23" s="13"/>
    </row>
    <row r="24" spans="1:11" ht="11.25" customHeight="1" x14ac:dyDescent="0.2">
      <c r="A24" s="16" t="s">
        <v>78</v>
      </c>
      <c r="B24" s="11">
        <v>0</v>
      </c>
      <c r="C24" s="101">
        <v>0</v>
      </c>
      <c r="D24" s="12">
        <f t="shared" si="0"/>
        <v>0</v>
      </c>
      <c r="E24" s="110"/>
      <c r="F24" s="111"/>
      <c r="H24" s="4"/>
      <c r="I24" s="13"/>
      <c r="J24" s="13"/>
      <c r="K24" s="13"/>
    </row>
    <row r="25" spans="1:11" ht="11.25" customHeight="1" x14ac:dyDescent="0.2">
      <c r="A25" s="16" t="s">
        <v>79</v>
      </c>
      <c r="B25" s="11">
        <v>0</v>
      </c>
      <c r="C25" s="101">
        <v>0</v>
      </c>
      <c r="D25" s="12">
        <f t="shared" si="0"/>
        <v>0</v>
      </c>
      <c r="E25" s="110"/>
      <c r="F25" s="111"/>
      <c r="H25" s="4"/>
      <c r="I25" s="13"/>
      <c r="J25" s="13"/>
      <c r="K25" s="13"/>
    </row>
    <row r="26" spans="1:11" x14ac:dyDescent="0.2">
      <c r="A26" s="16" t="s">
        <v>80</v>
      </c>
      <c r="B26" s="11">
        <v>0</v>
      </c>
      <c r="C26" s="101">
        <v>0</v>
      </c>
      <c r="D26" s="12">
        <f>IF(B26=0,0)+IF(C26&gt;0,B26/C26)</f>
        <v>0</v>
      </c>
      <c r="E26" s="110"/>
      <c r="F26" s="111"/>
      <c r="H26" s="4"/>
      <c r="I26" s="13"/>
      <c r="J26" s="13"/>
      <c r="K26" s="13"/>
    </row>
    <row r="27" spans="1:11" ht="45" customHeight="1" x14ac:dyDescent="0.25">
      <c r="A27" s="51" t="s">
        <v>88</v>
      </c>
      <c r="B27" s="126" t="str">
        <f>IF('Sonst. K. Passive Infrastruktur'!E32&gt;10%,"Bitte füllen Sie auch das Blatt 'Sonst. K. Passive Infrastruktur' aus!"," ")</f>
        <v xml:space="preserve"> </v>
      </c>
      <c r="C27" s="126"/>
      <c r="D27" s="126"/>
      <c r="E27" s="110"/>
      <c r="F27" s="111"/>
      <c r="H27" s="4"/>
      <c r="I27" s="4"/>
      <c r="J27" s="13"/>
      <c r="K27" s="13"/>
    </row>
    <row r="28" spans="1:11" x14ac:dyDescent="0.2">
      <c r="A28" s="127"/>
      <c r="B28" s="128"/>
      <c r="C28" s="128"/>
      <c r="D28" s="129"/>
      <c r="E28" s="110"/>
      <c r="F28" s="111"/>
      <c r="H28" s="4"/>
      <c r="I28" s="4"/>
      <c r="J28" s="13"/>
      <c r="K28" s="13"/>
    </row>
    <row r="29" spans="1:11" ht="11.25" customHeight="1" x14ac:dyDescent="0.2">
      <c r="A29" s="61" t="s">
        <v>19</v>
      </c>
      <c r="B29" s="80" t="s">
        <v>27</v>
      </c>
      <c r="C29" s="8" t="s">
        <v>96</v>
      </c>
      <c r="D29" s="9" t="s">
        <v>37</v>
      </c>
      <c r="E29" s="110"/>
      <c r="F29" s="111"/>
      <c r="H29" s="4"/>
      <c r="I29" s="4"/>
      <c r="J29" s="13"/>
      <c r="K29" s="13"/>
    </row>
    <row r="30" spans="1:11" ht="11.25" customHeight="1" x14ac:dyDescent="0.2">
      <c r="A30" s="16" t="s">
        <v>82</v>
      </c>
      <c r="B30" s="11">
        <v>0</v>
      </c>
      <c r="C30" s="101">
        <v>0</v>
      </c>
      <c r="D30" s="12">
        <f>IF(B30=0,0)+IF(C30&gt;0,B30/C30)</f>
        <v>0</v>
      </c>
      <c r="E30" s="110"/>
      <c r="F30" s="111"/>
      <c r="H30" s="4" t="s">
        <v>9</v>
      </c>
      <c r="I30" s="13">
        <v>18509.46</v>
      </c>
      <c r="J30" s="13">
        <f>I30*0.85</f>
        <v>15733.040999999999</v>
      </c>
      <c r="K30" s="13">
        <f>I30*1.15</f>
        <v>21285.878999999997</v>
      </c>
    </row>
    <row r="31" spans="1:11" ht="11.25" customHeight="1" x14ac:dyDescent="0.2">
      <c r="A31" s="16" t="s">
        <v>81</v>
      </c>
      <c r="B31" s="11">
        <v>0</v>
      </c>
      <c r="C31" s="101">
        <v>0</v>
      </c>
      <c r="D31" s="12">
        <f>IF(B31=0,0)+IF(C31&gt;0,B31/C31)</f>
        <v>0</v>
      </c>
      <c r="E31" s="110"/>
      <c r="F31" s="111"/>
    </row>
    <row r="32" spans="1:11" x14ac:dyDescent="0.2">
      <c r="A32" s="16" t="s">
        <v>83</v>
      </c>
      <c r="B32" s="11">
        <v>0</v>
      </c>
      <c r="C32" s="101">
        <v>0</v>
      </c>
      <c r="D32" s="12">
        <f>IF(B32=0,0)+IF(C32&gt;0,B32/C32)</f>
        <v>0</v>
      </c>
      <c r="E32" s="110"/>
      <c r="F32" s="111"/>
    </row>
    <row r="33" spans="1:6" ht="11.25" customHeight="1" x14ac:dyDescent="0.2">
      <c r="A33" s="16" t="s">
        <v>85</v>
      </c>
      <c r="B33" s="11">
        <v>0</v>
      </c>
      <c r="C33" s="101">
        <v>0</v>
      </c>
      <c r="D33" s="12">
        <f>IF(B33=0,0)+IF(C33&gt;0,B33/C33)</f>
        <v>0</v>
      </c>
      <c r="E33" s="110"/>
      <c r="F33" s="111"/>
    </row>
    <row r="34" spans="1:6" ht="11.25" customHeight="1" x14ac:dyDescent="0.2">
      <c r="A34" s="16" t="s">
        <v>84</v>
      </c>
      <c r="B34" s="11">
        <v>0</v>
      </c>
      <c r="C34" s="136"/>
      <c r="D34" s="137"/>
      <c r="E34" s="110"/>
      <c r="F34" s="111"/>
    </row>
    <row r="35" spans="1:6" ht="45" customHeight="1" x14ac:dyDescent="0.25">
      <c r="A35" s="51" t="s">
        <v>89</v>
      </c>
      <c r="B35" s="126" t="str">
        <f>IF('Sonst. K. Aktive Infrastruktur'!E32&gt;10%,"Bitte füllen Sie auch das Blatt 'Sonst. K. Aktive Infrastruktur' aus!"," ")</f>
        <v xml:space="preserve"> </v>
      </c>
      <c r="C35" s="126"/>
      <c r="D35" s="126"/>
      <c r="E35" s="110"/>
      <c r="F35" s="111"/>
    </row>
    <row r="36" spans="1:6" ht="11.25" customHeight="1" x14ac:dyDescent="0.2">
      <c r="A36" s="133"/>
      <c r="B36" s="134"/>
      <c r="C36" s="134"/>
      <c r="D36" s="135"/>
      <c r="E36" s="110"/>
      <c r="F36" s="111"/>
    </row>
    <row r="37" spans="1:6" ht="11.25" customHeight="1" x14ac:dyDescent="0.2">
      <c r="A37" s="61" t="s">
        <v>20</v>
      </c>
      <c r="B37" s="12">
        <f>SUM(B13:B15,B19:B26,B30:B34)</f>
        <v>0</v>
      </c>
      <c r="C37" s="17"/>
      <c r="D37" s="18"/>
      <c r="E37" s="110"/>
      <c r="F37" s="111"/>
    </row>
    <row r="38" spans="1:6" ht="11.25" customHeight="1" thickBot="1" x14ac:dyDescent="0.25">
      <c r="A38" s="63" t="s">
        <v>21</v>
      </c>
      <c r="B38" s="49">
        <f>B37</f>
        <v>0</v>
      </c>
      <c r="C38" s="121" t="str">
        <f>IF(B38&gt;B37,"&gt; max. umlagefähige Summe!","")</f>
        <v/>
      </c>
      <c r="D38" s="122"/>
      <c r="E38" s="112"/>
      <c r="F38" s="113"/>
    </row>
    <row r="39" spans="1:6" ht="8.25" customHeight="1" x14ac:dyDescent="0.2">
      <c r="A39" s="64"/>
      <c r="B39" s="48"/>
      <c r="C39" s="20"/>
      <c r="D39" s="20"/>
      <c r="E39" s="20"/>
      <c r="F39" s="20"/>
    </row>
    <row r="40" spans="1:6" ht="22.5" x14ac:dyDescent="0.2">
      <c r="A40" s="65" t="s">
        <v>65</v>
      </c>
      <c r="B40" s="12">
        <f>'Einnahmen und Ausgaben'!B23</f>
        <v>0</v>
      </c>
      <c r="C40" s="43"/>
      <c r="D40" s="43"/>
      <c r="E40" s="43"/>
      <c r="F40" s="43"/>
    </row>
    <row r="41" spans="1:6" ht="23.25" thickBot="1" x14ac:dyDescent="0.25">
      <c r="A41" s="66" t="s">
        <v>66</v>
      </c>
      <c r="B41" s="19">
        <f>'Einnahmen und Ausgaben'!B24</f>
        <v>0</v>
      </c>
      <c r="C41" s="44"/>
      <c r="D41" s="44"/>
      <c r="E41" s="44"/>
      <c r="F41" s="44"/>
    </row>
    <row r="42" spans="1:6" x14ac:dyDescent="0.2">
      <c r="B42" s="22"/>
      <c r="C42" s="44"/>
      <c r="D42" s="44"/>
      <c r="E42" s="44"/>
      <c r="F42" s="44"/>
    </row>
    <row r="43" spans="1:6" x14ac:dyDescent="0.2">
      <c r="B43" s="22"/>
      <c r="C43" s="44"/>
      <c r="D43" s="44"/>
      <c r="E43" s="44"/>
      <c r="F43" s="44"/>
    </row>
    <row r="44" spans="1:6" ht="12" thickBot="1" x14ac:dyDescent="0.25">
      <c r="A44" s="67" t="s">
        <v>38</v>
      </c>
      <c r="B44" s="23">
        <f>B41-B40</f>
        <v>0</v>
      </c>
      <c r="C44" s="43"/>
      <c r="D44" s="43"/>
      <c r="E44" s="43"/>
      <c r="F44" s="43"/>
    </row>
    <row r="45" spans="1:6" x14ac:dyDescent="0.2">
      <c r="A45" s="68"/>
      <c r="B45" s="43"/>
      <c r="C45" s="43"/>
      <c r="D45" s="43"/>
      <c r="E45" s="43"/>
      <c r="F45" s="43"/>
    </row>
    <row r="46" spans="1:6" x14ac:dyDescent="0.2">
      <c r="A46" s="70" t="s">
        <v>71</v>
      </c>
      <c r="B46" s="43"/>
      <c r="C46" s="43"/>
      <c r="D46" s="43"/>
      <c r="E46" s="43"/>
      <c r="F46" s="43"/>
    </row>
    <row r="47" spans="1:6" x14ac:dyDescent="0.2">
      <c r="A47" s="68"/>
      <c r="B47" s="43"/>
      <c r="C47" s="43"/>
      <c r="D47" s="43"/>
      <c r="E47" s="43"/>
      <c r="F47" s="43"/>
    </row>
  </sheetData>
  <sheetProtection password="EBB6" sheet="1" objects="1" scenarios="1" selectLockedCells="1"/>
  <mergeCells count="16">
    <mergeCell ref="B8:F8"/>
    <mergeCell ref="B9:F9"/>
    <mergeCell ref="E11:F38"/>
    <mergeCell ref="A1:F1"/>
    <mergeCell ref="B5:F5"/>
    <mergeCell ref="B4:F4"/>
    <mergeCell ref="B3:F3"/>
    <mergeCell ref="C38:D38"/>
    <mergeCell ref="B6:F6"/>
    <mergeCell ref="B16:D16"/>
    <mergeCell ref="B27:D27"/>
    <mergeCell ref="A28:D28"/>
    <mergeCell ref="A17:D17"/>
    <mergeCell ref="A36:D36"/>
    <mergeCell ref="B35:D35"/>
    <mergeCell ref="C34:D34"/>
  </mergeCells>
  <conditionalFormatting sqref="B13:B16 B19:B27 B30:B35">
    <cfRule type="cellIs" dxfId="31" priority="106" operator="equal">
      <formula>0</formula>
    </cfRule>
  </conditionalFormatting>
  <conditionalFormatting sqref="C13:C14 C19:C26 C30:C33">
    <cfRule type="cellIs" dxfId="30" priority="105" operator="equal">
      <formula>0</formula>
    </cfRule>
  </conditionalFormatting>
  <conditionalFormatting sqref="D13">
    <cfRule type="cellIs" dxfId="29" priority="102" operator="equal">
      <formula>0</formula>
    </cfRule>
    <cfRule type="cellIs" dxfId="28" priority="104" operator="greaterThan">
      <formula>$K13</formula>
    </cfRule>
  </conditionalFormatting>
  <conditionalFormatting sqref="B3:F5 B6">
    <cfRule type="cellIs" dxfId="27" priority="72" operator="equal">
      <formula>0</formula>
    </cfRule>
  </conditionalFormatting>
  <conditionalFormatting sqref="D14">
    <cfRule type="cellIs" dxfId="26" priority="42" operator="equal">
      <formula>0</formula>
    </cfRule>
    <cfRule type="cellIs" dxfId="25" priority="44" operator="greaterThan">
      <formula>$K14</formula>
    </cfRule>
  </conditionalFormatting>
  <conditionalFormatting sqref="D30">
    <cfRule type="cellIs" dxfId="24" priority="107" operator="equal">
      <formula>0</formula>
    </cfRule>
    <cfRule type="cellIs" dxfId="23" priority="109" operator="greaterThan">
      <formula>$K$30</formula>
    </cfRule>
  </conditionalFormatting>
  <conditionalFormatting sqref="B38">
    <cfRule type="cellIs" dxfId="22" priority="11" operator="equal">
      <formula>#REF!</formula>
    </cfRule>
    <cfRule type="cellIs" dxfId="21" priority="14" operator="greaterThan">
      <formula>#REF!</formula>
    </cfRule>
    <cfRule type="cellIs" dxfId="20" priority="1" operator="equal">
      <formula>0</formula>
    </cfRule>
  </conditionalFormatting>
  <conditionalFormatting sqref="C38:D38">
    <cfRule type="cellIs" dxfId="19" priority="12" operator="equal">
      <formula>"&gt; max. umlagefähige Summe!"</formula>
    </cfRule>
  </conditionalFormatting>
  <conditionalFormatting sqref="D19">
    <cfRule type="cellIs" dxfId="18" priority="7" operator="greaterThan">
      <formula>$K$19</formula>
    </cfRule>
  </conditionalFormatting>
  <conditionalFormatting sqref="D21">
    <cfRule type="cellIs" dxfId="17" priority="6" operator="greaterThan">
      <formula>$K$21</formula>
    </cfRule>
  </conditionalFormatting>
  <conditionalFormatting sqref="B15">
    <cfRule type="cellIs" dxfId="16" priority="5" operator="greaterThan">
      <formula>($B$13:$B$14)/10</formula>
    </cfRule>
  </conditionalFormatting>
  <conditionalFormatting sqref="B26">
    <cfRule type="cellIs" dxfId="15" priority="4" operator="greaterThan">
      <formula>($B$19:$B$25)/10</formula>
    </cfRule>
  </conditionalFormatting>
  <conditionalFormatting sqref="B34">
    <cfRule type="cellIs" dxfId="14" priority="3" operator="greaterThan">
      <formula>($B$30:$B$33)/10</formula>
    </cfRule>
  </conditionalFormatting>
  <pageMargins left="0.25" right="0.25" top="0.75" bottom="0.75" header="0.3" footer="0.3"/>
  <pageSetup paperSize="9" orientation="portrait" r:id="rId1"/>
  <headerFooter>
    <oddFooter>&amp;R&amp;P von &amp;N</oddFooter>
  </headerFooter>
  <ignoredErrors>
    <ignoredError sqref="B27 B35 B38" unlockedFormula="1"/>
  </ignoredErrors>
  <drawing r:id="rId2"/>
  <legacyDrawing r:id="rId3"/>
  <controls>
    <mc:AlternateContent xmlns:mc="http://schemas.openxmlformats.org/markup-compatibility/2006">
      <mc:Choice Requires="x14">
        <control shapeId="2049" r:id="rId4" name="CheckBox1">
          <controlPr autoLine="0" r:id="rId5">
            <anchor moveWithCells="1">
              <from>
                <xdr:col>1</xdr:col>
                <xdr:colOff>38100</xdr:colOff>
                <xdr:row>7</xdr:row>
                <xdr:rowOff>38100</xdr:rowOff>
              </from>
              <to>
                <xdr:col>1</xdr:col>
                <xdr:colOff>885825</xdr:colOff>
                <xdr:row>7</xdr:row>
                <xdr:rowOff>200025</xdr:rowOff>
              </to>
            </anchor>
          </controlPr>
        </control>
      </mc:Choice>
      <mc:Fallback>
        <control shapeId="2049" r:id="rId4" name="CheckBox1"/>
      </mc:Fallback>
    </mc:AlternateContent>
    <mc:AlternateContent xmlns:mc="http://schemas.openxmlformats.org/markup-compatibility/2006">
      <mc:Choice Requires="x14">
        <control shapeId="2050" r:id="rId6" name="CheckBox2">
          <controlPr autoLine="0" r:id="rId7">
            <anchor moveWithCells="1">
              <from>
                <xdr:col>1</xdr:col>
                <xdr:colOff>676275</xdr:colOff>
                <xdr:row>7</xdr:row>
                <xdr:rowOff>38100</xdr:rowOff>
              </from>
              <to>
                <xdr:col>2</xdr:col>
                <xdr:colOff>476250</xdr:colOff>
                <xdr:row>7</xdr:row>
                <xdr:rowOff>209550</xdr:rowOff>
              </to>
            </anchor>
          </controlPr>
        </control>
      </mc:Choice>
      <mc:Fallback>
        <control shapeId="2050" r:id="rId6" name="CheckBox2"/>
      </mc:Fallback>
    </mc:AlternateContent>
    <mc:AlternateContent xmlns:mc="http://schemas.openxmlformats.org/markup-compatibility/2006">
      <mc:Choice Requires="x14">
        <control shapeId="2051" r:id="rId8" name="CheckBox3">
          <controlPr autoLine="0" r:id="rId9">
            <anchor moveWithCells="1">
              <from>
                <xdr:col>1</xdr:col>
                <xdr:colOff>38100</xdr:colOff>
                <xdr:row>8</xdr:row>
                <xdr:rowOff>28575</xdr:rowOff>
              </from>
              <to>
                <xdr:col>1</xdr:col>
                <xdr:colOff>885825</xdr:colOff>
                <xdr:row>8</xdr:row>
                <xdr:rowOff>200025</xdr:rowOff>
              </to>
            </anchor>
          </controlPr>
        </control>
      </mc:Choice>
      <mc:Fallback>
        <control shapeId="2051" r:id="rId8" name="CheckBox3"/>
      </mc:Fallback>
    </mc:AlternateContent>
    <mc:AlternateContent xmlns:mc="http://schemas.openxmlformats.org/markup-compatibility/2006">
      <mc:Choice Requires="x14">
        <control shapeId="2052" r:id="rId10" name="CheckBox4">
          <controlPr autoLine="0" r:id="rId11">
            <anchor moveWithCells="1">
              <from>
                <xdr:col>1</xdr:col>
                <xdr:colOff>666750</xdr:colOff>
                <xdr:row>8</xdr:row>
                <xdr:rowOff>28575</xdr:rowOff>
              </from>
              <to>
                <xdr:col>2</xdr:col>
                <xdr:colOff>466725</xdr:colOff>
                <xdr:row>8</xdr:row>
                <xdr:rowOff>200025</xdr:rowOff>
              </to>
            </anchor>
          </controlPr>
        </control>
      </mc:Choice>
      <mc:Fallback>
        <control shapeId="2052" r:id="rId10" name="CheckBox4"/>
      </mc:Fallback>
    </mc:AlternateContent>
    <mc:AlternateContent xmlns:mc="http://schemas.openxmlformats.org/markup-compatibility/2006">
      <mc:Choice Requires="x14">
        <control shapeId="2053" r:id="rId12" name="CheckBox5">
          <controlPr autoLine="0" r:id="rId13">
            <anchor moveWithCells="1">
              <from>
                <xdr:col>2</xdr:col>
                <xdr:colOff>76200</xdr:colOff>
                <xdr:row>8</xdr:row>
                <xdr:rowOff>28575</xdr:rowOff>
              </from>
              <to>
                <xdr:col>3</xdr:col>
                <xdr:colOff>200025</xdr:colOff>
                <xdr:row>8</xdr:row>
                <xdr:rowOff>200025</xdr:rowOff>
              </to>
            </anchor>
          </controlPr>
        </control>
      </mc:Choice>
      <mc:Fallback>
        <control shapeId="2053" r:id="rId12" name="CheckBox5"/>
      </mc:Fallback>
    </mc:AlternateContent>
    <mc:AlternateContent xmlns:mc="http://schemas.openxmlformats.org/markup-compatibility/2006">
      <mc:Choice Requires="x14">
        <control shapeId="2054" r:id="rId14" name="CheckBox6">
          <controlPr autoLine="0" r:id="rId15">
            <anchor moveWithCells="1">
              <from>
                <xdr:col>3</xdr:col>
                <xdr:colOff>123825</xdr:colOff>
                <xdr:row>8</xdr:row>
                <xdr:rowOff>28575</xdr:rowOff>
              </from>
              <to>
                <xdr:col>4</xdr:col>
                <xdr:colOff>209550</xdr:colOff>
                <xdr:row>8</xdr:row>
                <xdr:rowOff>200025</xdr:rowOff>
              </to>
            </anchor>
          </controlPr>
        </control>
      </mc:Choice>
      <mc:Fallback>
        <control shapeId="2054" r:id="rId14" name="CheckBox6"/>
      </mc:Fallback>
    </mc:AlternateContent>
    <mc:AlternateContent xmlns:mc="http://schemas.openxmlformats.org/markup-compatibility/2006">
      <mc:Choice Requires="x14">
        <control shapeId="2055" r:id="rId16" name="CheckBox7">
          <controlPr autoLine="0" r:id="rId17">
            <anchor moveWithCells="1">
              <from>
                <xdr:col>4</xdr:col>
                <xdr:colOff>180975</xdr:colOff>
                <xdr:row>8</xdr:row>
                <xdr:rowOff>28575</xdr:rowOff>
              </from>
              <to>
                <xdr:col>5</xdr:col>
                <xdr:colOff>123825</xdr:colOff>
                <xdr:row>8</xdr:row>
                <xdr:rowOff>190500</xdr:rowOff>
              </to>
            </anchor>
          </controlPr>
        </control>
      </mc:Choice>
      <mc:Fallback>
        <control shapeId="2055" r:id="rId16" name="CheckBox7"/>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F31"/>
  <sheetViews>
    <sheetView zoomScaleNormal="100" workbookViewId="0">
      <pane xSplit="1" topLeftCell="B1" activePane="topRight" state="frozen"/>
      <selection activeCell="B3" sqref="B3:I3"/>
      <selection pane="topRight" activeCell="B4" sqref="B4"/>
    </sheetView>
  </sheetViews>
  <sheetFormatPr baseColWidth="10" defaultRowHeight="15" x14ac:dyDescent="0.25"/>
  <cols>
    <col min="1" max="1" width="49.28515625" customWidth="1"/>
    <col min="2" max="2" width="20.140625" customWidth="1"/>
    <col min="3" max="3" width="14.7109375" customWidth="1"/>
    <col min="4" max="32" width="12.5703125" customWidth="1"/>
  </cols>
  <sheetData>
    <row r="1" spans="1:32" ht="20.25" customHeight="1" x14ac:dyDescent="0.25">
      <c r="A1" s="143" t="s">
        <v>72</v>
      </c>
      <c r="B1" s="143"/>
      <c r="C1" s="143"/>
      <c r="D1" s="143"/>
      <c r="E1" s="143"/>
      <c r="F1" s="143"/>
      <c r="G1" s="143"/>
      <c r="H1" s="143"/>
    </row>
    <row r="2" spans="1:32" ht="6.75" customHeight="1" thickBot="1" x14ac:dyDescent="0.3"/>
    <row r="3" spans="1:32" x14ac:dyDescent="0.25">
      <c r="A3" s="5" t="s">
        <v>39</v>
      </c>
      <c r="B3" s="25" t="s">
        <v>68</v>
      </c>
      <c r="C3" s="25" t="s">
        <v>28</v>
      </c>
      <c r="D3" s="25" t="s">
        <v>29</v>
      </c>
      <c r="E3" s="25" t="s">
        <v>30</v>
      </c>
      <c r="F3" s="25" t="s">
        <v>31</v>
      </c>
      <c r="G3" s="25" t="s">
        <v>32</v>
      </c>
      <c r="H3" s="25" t="s">
        <v>33</v>
      </c>
      <c r="I3" s="25" t="s">
        <v>34</v>
      </c>
      <c r="J3" s="25" t="s">
        <v>41</v>
      </c>
      <c r="K3" s="25" t="s">
        <v>42</v>
      </c>
      <c r="L3" s="25" t="s">
        <v>43</v>
      </c>
      <c r="M3" s="25" t="s">
        <v>44</v>
      </c>
      <c r="N3" s="25" t="s">
        <v>45</v>
      </c>
      <c r="O3" s="25" t="s">
        <v>46</v>
      </c>
      <c r="P3" s="25" t="s">
        <v>47</v>
      </c>
      <c r="Q3" s="25" t="s">
        <v>48</v>
      </c>
      <c r="R3" s="25" t="s">
        <v>49</v>
      </c>
      <c r="S3" s="25" t="s">
        <v>50</v>
      </c>
      <c r="T3" s="25" t="s">
        <v>51</v>
      </c>
      <c r="U3" s="25" t="s">
        <v>52</v>
      </c>
      <c r="V3" s="25" t="s">
        <v>53</v>
      </c>
      <c r="W3" s="25" t="s">
        <v>54</v>
      </c>
      <c r="X3" s="25" t="s">
        <v>55</v>
      </c>
      <c r="Y3" s="25" t="s">
        <v>56</v>
      </c>
      <c r="Z3" s="25" t="s">
        <v>57</v>
      </c>
      <c r="AA3" s="25" t="s">
        <v>58</v>
      </c>
      <c r="AB3" s="25" t="s">
        <v>59</v>
      </c>
      <c r="AC3" s="25" t="s">
        <v>60</v>
      </c>
      <c r="AD3" s="25" t="s">
        <v>61</v>
      </c>
      <c r="AE3" s="25" t="s">
        <v>62</v>
      </c>
      <c r="AF3" s="25" t="s">
        <v>63</v>
      </c>
    </row>
    <row r="4" spans="1:32" x14ac:dyDescent="0.25">
      <c r="A4" s="3" t="s">
        <v>128</v>
      </c>
      <c r="B4" s="26">
        <v>0</v>
      </c>
      <c r="C4" s="27">
        <f t="shared" ref="C4:AF4" si="0">B4+B5</f>
        <v>0</v>
      </c>
      <c r="D4" s="27">
        <f t="shared" si="0"/>
        <v>0</v>
      </c>
      <c r="E4" s="27">
        <f t="shared" si="0"/>
        <v>0</v>
      </c>
      <c r="F4" s="27">
        <f t="shared" si="0"/>
        <v>0</v>
      </c>
      <c r="G4" s="27">
        <f t="shared" si="0"/>
        <v>0</v>
      </c>
      <c r="H4" s="27">
        <f t="shared" si="0"/>
        <v>0</v>
      </c>
      <c r="I4" s="27">
        <f t="shared" si="0"/>
        <v>0</v>
      </c>
      <c r="J4" s="27">
        <f t="shared" si="0"/>
        <v>0</v>
      </c>
      <c r="K4" s="27">
        <f t="shared" si="0"/>
        <v>0</v>
      </c>
      <c r="L4" s="27">
        <f t="shared" si="0"/>
        <v>0</v>
      </c>
      <c r="M4" s="27">
        <f t="shared" si="0"/>
        <v>0</v>
      </c>
      <c r="N4" s="27">
        <f t="shared" si="0"/>
        <v>0</v>
      </c>
      <c r="O4" s="27">
        <f t="shared" si="0"/>
        <v>0</v>
      </c>
      <c r="P4" s="27">
        <f t="shared" si="0"/>
        <v>0</v>
      </c>
      <c r="Q4" s="27">
        <f t="shared" si="0"/>
        <v>0</v>
      </c>
      <c r="R4" s="27">
        <f t="shared" si="0"/>
        <v>0</v>
      </c>
      <c r="S4" s="27">
        <f t="shared" si="0"/>
        <v>0</v>
      </c>
      <c r="T4" s="27">
        <f t="shared" si="0"/>
        <v>0</v>
      </c>
      <c r="U4" s="27">
        <f t="shared" si="0"/>
        <v>0</v>
      </c>
      <c r="V4" s="27">
        <f t="shared" si="0"/>
        <v>0</v>
      </c>
      <c r="W4" s="27">
        <f t="shared" si="0"/>
        <v>0</v>
      </c>
      <c r="X4" s="27">
        <f t="shared" si="0"/>
        <v>0</v>
      </c>
      <c r="Y4" s="27">
        <f t="shared" si="0"/>
        <v>0</v>
      </c>
      <c r="Z4" s="27">
        <f t="shared" si="0"/>
        <v>0</v>
      </c>
      <c r="AA4" s="27">
        <f t="shared" si="0"/>
        <v>0</v>
      </c>
      <c r="AB4" s="27">
        <f t="shared" si="0"/>
        <v>0</v>
      </c>
      <c r="AC4" s="27">
        <f t="shared" si="0"/>
        <v>0</v>
      </c>
      <c r="AD4" s="27">
        <f t="shared" si="0"/>
        <v>0</v>
      </c>
      <c r="AE4" s="27">
        <f t="shared" si="0"/>
        <v>0</v>
      </c>
      <c r="AF4" s="27">
        <f t="shared" si="0"/>
        <v>0</v>
      </c>
    </row>
    <row r="5" spans="1:32" x14ac:dyDescent="0.25">
      <c r="A5" s="71" t="s">
        <v>129</v>
      </c>
      <c r="B5" s="79"/>
      <c r="C5" s="72">
        <v>0</v>
      </c>
      <c r="D5" s="72">
        <v>0</v>
      </c>
      <c r="E5" s="72">
        <v>0</v>
      </c>
      <c r="F5" s="72">
        <v>0</v>
      </c>
      <c r="G5" s="72">
        <v>0</v>
      </c>
      <c r="H5" s="72">
        <v>0</v>
      </c>
      <c r="I5" s="72">
        <v>0</v>
      </c>
      <c r="J5" s="72">
        <v>0</v>
      </c>
      <c r="K5" s="72">
        <v>0</v>
      </c>
      <c r="L5" s="72">
        <v>0</v>
      </c>
      <c r="M5" s="72">
        <v>0</v>
      </c>
      <c r="N5" s="72">
        <v>0</v>
      </c>
      <c r="O5" s="72">
        <v>0</v>
      </c>
      <c r="P5" s="72">
        <v>0</v>
      </c>
      <c r="Q5" s="72">
        <v>0</v>
      </c>
      <c r="R5" s="72">
        <v>0</v>
      </c>
      <c r="S5" s="72">
        <v>0</v>
      </c>
      <c r="T5" s="72">
        <v>0</v>
      </c>
      <c r="U5" s="72">
        <v>0</v>
      </c>
      <c r="V5" s="72">
        <v>0</v>
      </c>
      <c r="W5" s="72">
        <v>0</v>
      </c>
      <c r="X5" s="72">
        <v>0</v>
      </c>
      <c r="Y5" s="72">
        <v>0</v>
      </c>
      <c r="Z5" s="72">
        <v>0</v>
      </c>
      <c r="AA5" s="72">
        <v>0</v>
      </c>
      <c r="AB5" s="72">
        <v>0</v>
      </c>
      <c r="AC5" s="72">
        <v>0</v>
      </c>
      <c r="AD5" s="72">
        <v>0</v>
      </c>
      <c r="AE5" s="72">
        <v>0</v>
      </c>
      <c r="AF5" s="72">
        <v>0</v>
      </c>
    </row>
    <row r="6" spans="1:32" ht="15.75" thickBot="1" x14ac:dyDescent="0.3">
      <c r="A6" s="77" t="s">
        <v>90</v>
      </c>
      <c r="B6" s="78"/>
      <c r="C6" s="73">
        <f>IF(C4=0,0,(C9/C4/12))</f>
        <v>0</v>
      </c>
      <c r="D6" s="73">
        <f t="shared" ref="D6:AF6" si="1">IF(D4=0,0,(D9/D4/12))</f>
        <v>0</v>
      </c>
      <c r="E6" s="73">
        <f t="shared" si="1"/>
        <v>0</v>
      </c>
      <c r="F6" s="73">
        <f t="shared" si="1"/>
        <v>0</v>
      </c>
      <c r="G6" s="73">
        <f t="shared" si="1"/>
        <v>0</v>
      </c>
      <c r="H6" s="73">
        <f t="shared" si="1"/>
        <v>0</v>
      </c>
      <c r="I6" s="73">
        <f t="shared" si="1"/>
        <v>0</v>
      </c>
      <c r="J6" s="73">
        <f t="shared" si="1"/>
        <v>0</v>
      </c>
      <c r="K6" s="73">
        <f t="shared" si="1"/>
        <v>0</v>
      </c>
      <c r="L6" s="73">
        <f t="shared" si="1"/>
        <v>0</v>
      </c>
      <c r="M6" s="73">
        <f t="shared" si="1"/>
        <v>0</v>
      </c>
      <c r="N6" s="73">
        <f t="shared" si="1"/>
        <v>0</v>
      </c>
      <c r="O6" s="73">
        <f t="shared" si="1"/>
        <v>0</v>
      </c>
      <c r="P6" s="73">
        <f t="shared" si="1"/>
        <v>0</v>
      </c>
      <c r="Q6" s="73">
        <f t="shared" si="1"/>
        <v>0</v>
      </c>
      <c r="R6" s="73">
        <f t="shared" si="1"/>
        <v>0</v>
      </c>
      <c r="S6" s="73">
        <f t="shared" si="1"/>
        <v>0</v>
      </c>
      <c r="T6" s="73">
        <f t="shared" si="1"/>
        <v>0</v>
      </c>
      <c r="U6" s="73">
        <f t="shared" si="1"/>
        <v>0</v>
      </c>
      <c r="V6" s="73">
        <f t="shared" si="1"/>
        <v>0</v>
      </c>
      <c r="W6" s="73">
        <f t="shared" si="1"/>
        <v>0</v>
      </c>
      <c r="X6" s="73">
        <f t="shared" si="1"/>
        <v>0</v>
      </c>
      <c r="Y6" s="73">
        <f t="shared" si="1"/>
        <v>0</v>
      </c>
      <c r="Z6" s="73">
        <f t="shared" si="1"/>
        <v>0</v>
      </c>
      <c r="AA6" s="73">
        <f t="shared" si="1"/>
        <v>0</v>
      </c>
      <c r="AB6" s="73">
        <f t="shared" si="1"/>
        <v>0</v>
      </c>
      <c r="AC6" s="73">
        <f t="shared" si="1"/>
        <v>0</v>
      </c>
      <c r="AD6" s="73">
        <f t="shared" si="1"/>
        <v>0</v>
      </c>
      <c r="AE6" s="73">
        <f t="shared" si="1"/>
        <v>0</v>
      </c>
      <c r="AF6" s="74">
        <f t="shared" si="1"/>
        <v>0</v>
      </c>
    </row>
    <row r="7" spans="1:32" s="39" customFormat="1" ht="8.25" customHeight="1" thickBot="1" x14ac:dyDescent="0.3">
      <c r="A7" s="138"/>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row>
    <row r="8" spans="1:32" ht="22.5" x14ac:dyDescent="0.25">
      <c r="A8" s="34" t="s">
        <v>22</v>
      </c>
      <c r="B8" s="24" t="s">
        <v>95</v>
      </c>
      <c r="C8" s="35" t="s">
        <v>28</v>
      </c>
      <c r="D8" s="35" t="s">
        <v>29</v>
      </c>
      <c r="E8" s="35" t="s">
        <v>30</v>
      </c>
      <c r="F8" s="35" t="s">
        <v>31</v>
      </c>
      <c r="G8" s="35" t="s">
        <v>32</v>
      </c>
      <c r="H8" s="35" t="s">
        <v>33</v>
      </c>
      <c r="I8" s="35" t="s">
        <v>34</v>
      </c>
      <c r="J8" s="35" t="s">
        <v>41</v>
      </c>
      <c r="K8" s="35" t="s">
        <v>42</v>
      </c>
      <c r="L8" s="35" t="s">
        <v>43</v>
      </c>
      <c r="M8" s="35" t="s">
        <v>44</v>
      </c>
      <c r="N8" s="35" t="s">
        <v>45</v>
      </c>
      <c r="O8" s="35" t="s">
        <v>46</v>
      </c>
      <c r="P8" s="35" t="s">
        <v>47</v>
      </c>
      <c r="Q8" s="35" t="s">
        <v>48</v>
      </c>
      <c r="R8" s="35" t="s">
        <v>49</v>
      </c>
      <c r="S8" s="35" t="s">
        <v>50</v>
      </c>
      <c r="T8" s="35" t="s">
        <v>51</v>
      </c>
      <c r="U8" s="35" t="s">
        <v>52</v>
      </c>
      <c r="V8" s="35" t="s">
        <v>53</v>
      </c>
      <c r="W8" s="35" t="s">
        <v>54</v>
      </c>
      <c r="X8" s="35" t="s">
        <v>55</v>
      </c>
      <c r="Y8" s="35" t="s">
        <v>56</v>
      </c>
      <c r="Z8" s="35" t="s">
        <v>57</v>
      </c>
      <c r="AA8" s="35" t="s">
        <v>58</v>
      </c>
      <c r="AB8" s="35" t="s">
        <v>59</v>
      </c>
      <c r="AC8" s="35" t="s">
        <v>60</v>
      </c>
      <c r="AD8" s="35" t="s">
        <v>61</v>
      </c>
      <c r="AE8" s="35" t="s">
        <v>62</v>
      </c>
      <c r="AF8" s="35" t="s">
        <v>63</v>
      </c>
    </row>
    <row r="9" spans="1:32" x14ac:dyDescent="0.25">
      <c r="A9" s="16" t="s">
        <v>69</v>
      </c>
      <c r="B9" s="12">
        <f>SUM(C9:AF9)</f>
        <v>0</v>
      </c>
      <c r="C9" s="11">
        <v>0</v>
      </c>
      <c r="D9" s="11">
        <v>0</v>
      </c>
      <c r="E9" s="11">
        <v>0</v>
      </c>
      <c r="F9" s="11">
        <v>0</v>
      </c>
      <c r="G9" s="11">
        <v>0</v>
      </c>
      <c r="H9" s="11">
        <v>0</v>
      </c>
      <c r="I9" s="11">
        <v>0</v>
      </c>
      <c r="J9" s="11">
        <v>0</v>
      </c>
      <c r="K9" s="11">
        <v>0</v>
      </c>
      <c r="L9" s="11">
        <v>0</v>
      </c>
      <c r="M9" s="11">
        <v>0</v>
      </c>
      <c r="N9" s="11">
        <v>0</v>
      </c>
      <c r="O9" s="11">
        <v>0</v>
      </c>
      <c r="P9" s="11">
        <v>0</v>
      </c>
      <c r="Q9" s="11">
        <v>0</v>
      </c>
      <c r="R9" s="11">
        <v>0</v>
      </c>
      <c r="S9" s="11">
        <v>0</v>
      </c>
      <c r="T9" s="11">
        <v>0</v>
      </c>
      <c r="U9" s="11">
        <v>0</v>
      </c>
      <c r="V9" s="11">
        <v>0</v>
      </c>
      <c r="W9" s="11">
        <v>0</v>
      </c>
      <c r="X9" s="11">
        <v>0</v>
      </c>
      <c r="Y9" s="11">
        <v>0</v>
      </c>
      <c r="Z9" s="11">
        <v>0</v>
      </c>
      <c r="AA9" s="11">
        <v>0</v>
      </c>
      <c r="AB9" s="11">
        <v>0</v>
      </c>
      <c r="AC9" s="11">
        <v>0</v>
      </c>
      <c r="AD9" s="11">
        <v>0</v>
      </c>
      <c r="AE9" s="11">
        <v>0</v>
      </c>
      <c r="AF9" s="11">
        <v>0</v>
      </c>
    </row>
    <row r="10" spans="1:32" x14ac:dyDescent="0.25">
      <c r="A10" s="16" t="s">
        <v>70</v>
      </c>
      <c r="B10" s="12">
        <f>SUM(C10:AF10)</f>
        <v>0</v>
      </c>
      <c r="C10" s="11">
        <v>0</v>
      </c>
      <c r="D10" s="11">
        <v>0</v>
      </c>
      <c r="E10" s="11">
        <v>0</v>
      </c>
      <c r="F10" s="11">
        <v>0</v>
      </c>
      <c r="G10" s="11">
        <v>0</v>
      </c>
      <c r="H10" s="11">
        <v>0</v>
      </c>
      <c r="I10" s="11">
        <v>0</v>
      </c>
      <c r="J10" s="11">
        <v>0</v>
      </c>
      <c r="K10" s="11">
        <v>0</v>
      </c>
      <c r="L10" s="11">
        <v>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0</v>
      </c>
      <c r="AD10" s="11">
        <v>0</v>
      </c>
      <c r="AE10" s="11">
        <v>0</v>
      </c>
      <c r="AF10" s="11">
        <v>0</v>
      </c>
    </row>
    <row r="11" spans="1:32" x14ac:dyDescent="0.25">
      <c r="A11" s="16" t="s">
        <v>91</v>
      </c>
      <c r="B11" s="12">
        <f>SUM(C11:AF11)</f>
        <v>0</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row>
    <row r="12" spans="1:32" ht="15" customHeight="1" thickBot="1" x14ac:dyDescent="0.3">
      <c r="A12" s="28" t="s">
        <v>23</v>
      </c>
      <c r="B12" s="12">
        <f>SUM(C12:AF12)</f>
        <v>0</v>
      </c>
      <c r="C12" s="19">
        <f t="shared" ref="C12:AF12" si="2">SUM(C9:C11)</f>
        <v>0</v>
      </c>
      <c r="D12" s="19">
        <f t="shared" si="2"/>
        <v>0</v>
      </c>
      <c r="E12" s="19">
        <f t="shared" si="2"/>
        <v>0</v>
      </c>
      <c r="F12" s="19">
        <f t="shared" si="2"/>
        <v>0</v>
      </c>
      <c r="G12" s="19">
        <f t="shared" si="2"/>
        <v>0</v>
      </c>
      <c r="H12" s="19">
        <f t="shared" si="2"/>
        <v>0</v>
      </c>
      <c r="I12" s="19">
        <f t="shared" si="2"/>
        <v>0</v>
      </c>
      <c r="J12" s="19">
        <f t="shared" si="2"/>
        <v>0</v>
      </c>
      <c r="K12" s="19">
        <f t="shared" si="2"/>
        <v>0</v>
      </c>
      <c r="L12" s="19">
        <f t="shared" si="2"/>
        <v>0</v>
      </c>
      <c r="M12" s="19">
        <f t="shared" si="2"/>
        <v>0</v>
      </c>
      <c r="N12" s="19">
        <f t="shared" si="2"/>
        <v>0</v>
      </c>
      <c r="O12" s="19">
        <f t="shared" si="2"/>
        <v>0</v>
      </c>
      <c r="P12" s="19">
        <f t="shared" si="2"/>
        <v>0</v>
      </c>
      <c r="Q12" s="19">
        <f t="shared" si="2"/>
        <v>0</v>
      </c>
      <c r="R12" s="19">
        <f t="shared" si="2"/>
        <v>0</v>
      </c>
      <c r="S12" s="19">
        <f t="shared" si="2"/>
        <v>0</v>
      </c>
      <c r="T12" s="19">
        <f t="shared" si="2"/>
        <v>0</v>
      </c>
      <c r="U12" s="19">
        <f t="shared" si="2"/>
        <v>0</v>
      </c>
      <c r="V12" s="19">
        <f t="shared" si="2"/>
        <v>0</v>
      </c>
      <c r="W12" s="19">
        <f t="shared" si="2"/>
        <v>0</v>
      </c>
      <c r="X12" s="19">
        <f t="shared" si="2"/>
        <v>0</v>
      </c>
      <c r="Y12" s="19">
        <f t="shared" si="2"/>
        <v>0</v>
      </c>
      <c r="Z12" s="19">
        <f t="shared" si="2"/>
        <v>0</v>
      </c>
      <c r="AA12" s="19">
        <f t="shared" si="2"/>
        <v>0</v>
      </c>
      <c r="AB12" s="19">
        <f t="shared" si="2"/>
        <v>0</v>
      </c>
      <c r="AC12" s="19">
        <f t="shared" si="2"/>
        <v>0</v>
      </c>
      <c r="AD12" s="19">
        <f t="shared" si="2"/>
        <v>0</v>
      </c>
      <c r="AE12" s="19">
        <f t="shared" si="2"/>
        <v>0</v>
      </c>
      <c r="AF12" s="19">
        <f t="shared" si="2"/>
        <v>0</v>
      </c>
    </row>
    <row r="13" spans="1:32" s="39" customFormat="1" ht="8.25" customHeight="1" thickBot="1" x14ac:dyDescent="0.3">
      <c r="A13" s="138"/>
      <c r="B13" s="138"/>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row>
    <row r="14" spans="1:32" x14ac:dyDescent="0.25">
      <c r="A14" s="29" t="s">
        <v>26</v>
      </c>
      <c r="B14" s="30"/>
      <c r="C14" s="21" t="s">
        <v>28</v>
      </c>
      <c r="D14" s="21" t="s">
        <v>29</v>
      </c>
      <c r="E14" s="21" t="s">
        <v>30</v>
      </c>
      <c r="F14" s="21" t="s">
        <v>31</v>
      </c>
      <c r="G14" s="21" t="s">
        <v>32</v>
      </c>
      <c r="H14" s="21" t="s">
        <v>33</v>
      </c>
      <c r="I14" s="21" t="s">
        <v>34</v>
      </c>
      <c r="J14" s="21" t="s">
        <v>41</v>
      </c>
      <c r="K14" s="21" t="s">
        <v>42</v>
      </c>
      <c r="L14" s="21" t="s">
        <v>43</v>
      </c>
      <c r="M14" s="21" t="s">
        <v>44</v>
      </c>
      <c r="N14" s="21" t="s">
        <v>45</v>
      </c>
      <c r="O14" s="21" t="s">
        <v>46</v>
      </c>
      <c r="P14" s="21" t="s">
        <v>47</v>
      </c>
      <c r="Q14" s="21" t="s">
        <v>48</v>
      </c>
      <c r="R14" s="21" t="s">
        <v>49</v>
      </c>
      <c r="S14" s="21" t="s">
        <v>50</v>
      </c>
      <c r="T14" s="21" t="s">
        <v>51</v>
      </c>
      <c r="U14" s="21" t="s">
        <v>52</v>
      </c>
      <c r="V14" s="21" t="s">
        <v>53</v>
      </c>
      <c r="W14" s="21" t="s">
        <v>54</v>
      </c>
      <c r="X14" s="21" t="s">
        <v>55</v>
      </c>
      <c r="Y14" s="21" t="s">
        <v>56</v>
      </c>
      <c r="Z14" s="21" t="s">
        <v>57</v>
      </c>
      <c r="AA14" s="21" t="s">
        <v>58</v>
      </c>
      <c r="AB14" s="21" t="s">
        <v>59</v>
      </c>
      <c r="AC14" s="21" t="s">
        <v>60</v>
      </c>
      <c r="AD14" s="21" t="s">
        <v>61</v>
      </c>
      <c r="AE14" s="21" t="s">
        <v>62</v>
      </c>
      <c r="AF14" s="21" t="s">
        <v>63</v>
      </c>
    </row>
    <row r="15" spans="1:32" x14ac:dyDescent="0.25">
      <c r="A15" s="10" t="s">
        <v>93</v>
      </c>
      <c r="B15" s="12">
        <f>SUM(C15:AF15)</f>
        <v>0</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row>
    <row r="16" spans="1:32" x14ac:dyDescent="0.25">
      <c r="A16" s="31" t="s">
        <v>92</v>
      </c>
      <c r="B16" s="12">
        <f>SUM(C16:AF16)</f>
        <v>0</v>
      </c>
      <c r="C16" s="11">
        <v>0</v>
      </c>
      <c r="D16" s="11">
        <v>0</v>
      </c>
      <c r="E16" s="11">
        <v>0</v>
      </c>
      <c r="F16" s="11">
        <v>0</v>
      </c>
      <c r="G16" s="11">
        <v>0</v>
      </c>
      <c r="H16" s="11">
        <v>0</v>
      </c>
      <c r="I16" s="11">
        <v>0</v>
      </c>
      <c r="J16" s="11">
        <v>0</v>
      </c>
      <c r="K16" s="11">
        <v>0</v>
      </c>
      <c r="L16" s="11">
        <v>0</v>
      </c>
      <c r="M16" s="11">
        <v>0</v>
      </c>
      <c r="N16" s="11">
        <v>0</v>
      </c>
      <c r="O16" s="11">
        <v>0</v>
      </c>
      <c r="P16" s="11">
        <v>0</v>
      </c>
      <c r="Q16" s="11">
        <v>0</v>
      </c>
      <c r="R16" s="11">
        <v>0</v>
      </c>
      <c r="S16" s="11">
        <v>0</v>
      </c>
      <c r="T16" s="11">
        <v>0</v>
      </c>
      <c r="U16" s="11">
        <v>0</v>
      </c>
      <c r="V16" s="11">
        <v>0</v>
      </c>
      <c r="W16" s="11">
        <v>0</v>
      </c>
      <c r="X16" s="11">
        <v>0</v>
      </c>
      <c r="Y16" s="11">
        <v>0</v>
      </c>
      <c r="Z16" s="11">
        <v>0</v>
      </c>
      <c r="AA16" s="11">
        <v>0</v>
      </c>
      <c r="AB16" s="11">
        <v>0</v>
      </c>
      <c r="AC16" s="11">
        <v>0</v>
      </c>
      <c r="AD16" s="11">
        <v>0</v>
      </c>
      <c r="AE16" s="11">
        <v>0</v>
      </c>
      <c r="AF16" s="11">
        <v>0</v>
      </c>
    </row>
    <row r="17" spans="1:32" x14ac:dyDescent="0.25">
      <c r="A17" s="10" t="s">
        <v>94</v>
      </c>
      <c r="B17" s="12">
        <f>SUM(C17:AF17)</f>
        <v>0</v>
      </c>
      <c r="C17" s="11">
        <v>0</v>
      </c>
      <c r="D17" s="11">
        <v>0</v>
      </c>
      <c r="E17" s="11">
        <v>0</v>
      </c>
      <c r="F17" s="11">
        <v>0</v>
      </c>
      <c r="G17" s="11">
        <v>0</v>
      </c>
      <c r="H17" s="11">
        <v>0</v>
      </c>
      <c r="I17" s="11">
        <v>0</v>
      </c>
      <c r="J17" s="11">
        <v>0</v>
      </c>
      <c r="K17" s="11">
        <v>0</v>
      </c>
      <c r="L17" s="11">
        <v>0</v>
      </c>
      <c r="M17" s="11">
        <v>0</v>
      </c>
      <c r="N17" s="11">
        <v>0</v>
      </c>
      <c r="O17" s="11">
        <v>0</v>
      </c>
      <c r="P17" s="11">
        <v>0</v>
      </c>
      <c r="Q17" s="11">
        <v>0</v>
      </c>
      <c r="R17" s="11">
        <v>0</v>
      </c>
      <c r="S17" s="11">
        <v>0</v>
      </c>
      <c r="T17" s="11">
        <v>0</v>
      </c>
      <c r="U17" s="11">
        <v>0</v>
      </c>
      <c r="V17" s="11">
        <v>0</v>
      </c>
      <c r="W17" s="11">
        <v>0</v>
      </c>
      <c r="X17" s="11">
        <v>0</v>
      </c>
      <c r="Y17" s="11">
        <v>0</v>
      </c>
      <c r="Z17" s="11">
        <v>0</v>
      </c>
      <c r="AA17" s="11">
        <v>0</v>
      </c>
      <c r="AB17" s="11">
        <v>0</v>
      </c>
      <c r="AC17" s="11">
        <v>0</v>
      </c>
      <c r="AD17" s="11">
        <v>0</v>
      </c>
      <c r="AE17" s="11">
        <v>0</v>
      </c>
      <c r="AF17" s="11">
        <v>0</v>
      </c>
    </row>
    <row r="18" spans="1:32" x14ac:dyDescent="0.25">
      <c r="A18" s="76" t="s">
        <v>100</v>
      </c>
      <c r="B18" s="12">
        <f>SUM(C18:AF18)</f>
        <v>0</v>
      </c>
      <c r="C18" s="75">
        <f>SUM(C15:C17)</f>
        <v>0</v>
      </c>
      <c r="D18" s="75">
        <f t="shared" ref="D18:AF18" si="3">SUM(D15:D17)</f>
        <v>0</v>
      </c>
      <c r="E18" s="75">
        <f t="shared" si="3"/>
        <v>0</v>
      </c>
      <c r="F18" s="75">
        <f t="shared" si="3"/>
        <v>0</v>
      </c>
      <c r="G18" s="75">
        <f t="shared" si="3"/>
        <v>0</v>
      </c>
      <c r="H18" s="75">
        <f t="shared" si="3"/>
        <v>0</v>
      </c>
      <c r="I18" s="75">
        <f t="shared" si="3"/>
        <v>0</v>
      </c>
      <c r="J18" s="75">
        <f t="shared" si="3"/>
        <v>0</v>
      </c>
      <c r="K18" s="75">
        <f t="shared" si="3"/>
        <v>0</v>
      </c>
      <c r="L18" s="75">
        <f t="shared" si="3"/>
        <v>0</v>
      </c>
      <c r="M18" s="75">
        <f t="shared" si="3"/>
        <v>0</v>
      </c>
      <c r="N18" s="75">
        <f t="shared" si="3"/>
        <v>0</v>
      </c>
      <c r="O18" s="75">
        <f t="shared" si="3"/>
        <v>0</v>
      </c>
      <c r="P18" s="75">
        <f t="shared" si="3"/>
        <v>0</v>
      </c>
      <c r="Q18" s="75">
        <f t="shared" si="3"/>
        <v>0</v>
      </c>
      <c r="R18" s="75">
        <f t="shared" si="3"/>
        <v>0</v>
      </c>
      <c r="S18" s="75">
        <f t="shared" si="3"/>
        <v>0</v>
      </c>
      <c r="T18" s="75">
        <f t="shared" si="3"/>
        <v>0</v>
      </c>
      <c r="U18" s="75">
        <f t="shared" si="3"/>
        <v>0</v>
      </c>
      <c r="V18" s="75">
        <f t="shared" si="3"/>
        <v>0</v>
      </c>
      <c r="W18" s="75">
        <f t="shared" si="3"/>
        <v>0</v>
      </c>
      <c r="X18" s="75">
        <f t="shared" si="3"/>
        <v>0</v>
      </c>
      <c r="Y18" s="75">
        <f t="shared" si="3"/>
        <v>0</v>
      </c>
      <c r="Z18" s="75">
        <f t="shared" si="3"/>
        <v>0</v>
      </c>
      <c r="AA18" s="75">
        <f t="shared" si="3"/>
        <v>0</v>
      </c>
      <c r="AB18" s="75">
        <f t="shared" si="3"/>
        <v>0</v>
      </c>
      <c r="AC18" s="75">
        <f t="shared" si="3"/>
        <v>0</v>
      </c>
      <c r="AD18" s="75">
        <f t="shared" si="3"/>
        <v>0</v>
      </c>
      <c r="AE18" s="75">
        <f t="shared" si="3"/>
        <v>0</v>
      </c>
      <c r="AF18" s="75">
        <f t="shared" si="3"/>
        <v>0</v>
      </c>
    </row>
    <row r="19" spans="1:32" x14ac:dyDescent="0.25">
      <c r="A19" s="76" t="s">
        <v>98</v>
      </c>
      <c r="B19" s="12">
        <f>SUM(C19:AF19)</f>
        <v>0</v>
      </c>
      <c r="C19" s="75">
        <f t="shared" ref="C19:AF19" si="4">SUM(C15:C17)*C22</f>
        <v>0</v>
      </c>
      <c r="D19" s="75">
        <f t="shared" si="4"/>
        <v>0</v>
      </c>
      <c r="E19" s="75">
        <f t="shared" si="4"/>
        <v>0</v>
      </c>
      <c r="F19" s="75">
        <f t="shared" si="4"/>
        <v>0</v>
      </c>
      <c r="G19" s="75">
        <f t="shared" si="4"/>
        <v>0</v>
      </c>
      <c r="H19" s="75">
        <f t="shared" si="4"/>
        <v>0</v>
      </c>
      <c r="I19" s="75">
        <f t="shared" si="4"/>
        <v>0</v>
      </c>
      <c r="J19" s="75">
        <f t="shared" si="4"/>
        <v>0</v>
      </c>
      <c r="K19" s="75">
        <f t="shared" si="4"/>
        <v>0</v>
      </c>
      <c r="L19" s="75">
        <f t="shared" si="4"/>
        <v>0</v>
      </c>
      <c r="M19" s="75">
        <f t="shared" si="4"/>
        <v>0</v>
      </c>
      <c r="N19" s="75">
        <f t="shared" si="4"/>
        <v>0</v>
      </c>
      <c r="O19" s="75">
        <f t="shared" si="4"/>
        <v>0</v>
      </c>
      <c r="P19" s="75">
        <f t="shared" si="4"/>
        <v>0</v>
      </c>
      <c r="Q19" s="75">
        <f t="shared" si="4"/>
        <v>0</v>
      </c>
      <c r="R19" s="75">
        <f t="shared" si="4"/>
        <v>0</v>
      </c>
      <c r="S19" s="75">
        <f t="shared" si="4"/>
        <v>0</v>
      </c>
      <c r="T19" s="75">
        <f t="shared" si="4"/>
        <v>0</v>
      </c>
      <c r="U19" s="75">
        <f t="shared" si="4"/>
        <v>0</v>
      </c>
      <c r="V19" s="75">
        <f t="shared" si="4"/>
        <v>0</v>
      </c>
      <c r="W19" s="75">
        <f t="shared" si="4"/>
        <v>0</v>
      </c>
      <c r="X19" s="75">
        <f t="shared" si="4"/>
        <v>0</v>
      </c>
      <c r="Y19" s="75">
        <f t="shared" si="4"/>
        <v>0</v>
      </c>
      <c r="Z19" s="75">
        <f t="shared" si="4"/>
        <v>0</v>
      </c>
      <c r="AA19" s="75">
        <f t="shared" si="4"/>
        <v>0</v>
      </c>
      <c r="AB19" s="75">
        <f t="shared" si="4"/>
        <v>0</v>
      </c>
      <c r="AC19" s="75">
        <f t="shared" si="4"/>
        <v>0</v>
      </c>
      <c r="AD19" s="75">
        <f t="shared" si="4"/>
        <v>0</v>
      </c>
      <c r="AE19" s="75">
        <f t="shared" si="4"/>
        <v>0</v>
      </c>
      <c r="AF19" s="75">
        <f t="shared" si="4"/>
        <v>0</v>
      </c>
    </row>
    <row r="20" spans="1:32" x14ac:dyDescent="0.25">
      <c r="A20" s="76" t="s">
        <v>73</v>
      </c>
      <c r="B20" s="75">
        <f>Wirtschaftlichkeitslücke!B38</f>
        <v>0</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row>
    <row r="21" spans="1:32" x14ac:dyDescent="0.25">
      <c r="A21" s="139" t="s">
        <v>67</v>
      </c>
      <c r="B21" s="140"/>
      <c r="C21" s="42">
        <v>0</v>
      </c>
      <c r="D21" s="42">
        <v>0</v>
      </c>
      <c r="E21" s="42">
        <v>0</v>
      </c>
      <c r="F21" s="42">
        <v>0</v>
      </c>
      <c r="G21" s="42">
        <v>0</v>
      </c>
      <c r="H21" s="42">
        <v>0</v>
      </c>
      <c r="I21" s="42">
        <v>0</v>
      </c>
      <c r="J21" s="42">
        <v>0</v>
      </c>
      <c r="K21" s="42">
        <v>0</v>
      </c>
      <c r="L21" s="42">
        <v>0</v>
      </c>
      <c r="M21" s="42">
        <v>0</v>
      </c>
      <c r="N21" s="42">
        <v>0</v>
      </c>
      <c r="O21" s="42">
        <v>0</v>
      </c>
      <c r="P21" s="42">
        <v>0</v>
      </c>
      <c r="Q21" s="42">
        <v>0</v>
      </c>
      <c r="R21" s="42">
        <v>0</v>
      </c>
      <c r="S21" s="42">
        <v>0</v>
      </c>
      <c r="T21" s="42">
        <v>0</v>
      </c>
      <c r="U21" s="42">
        <v>0</v>
      </c>
      <c r="V21" s="42">
        <v>0</v>
      </c>
      <c r="W21" s="42">
        <v>0</v>
      </c>
      <c r="X21" s="42">
        <v>0</v>
      </c>
      <c r="Y21" s="42">
        <v>0</v>
      </c>
      <c r="Z21" s="42">
        <v>0</v>
      </c>
      <c r="AA21" s="42">
        <v>0</v>
      </c>
      <c r="AB21" s="42">
        <v>0</v>
      </c>
      <c r="AC21" s="42">
        <v>0</v>
      </c>
      <c r="AD21" s="42">
        <v>0</v>
      </c>
      <c r="AE21" s="42">
        <v>0</v>
      </c>
      <c r="AF21" s="42">
        <v>0</v>
      </c>
    </row>
    <row r="22" spans="1:32" x14ac:dyDescent="0.25">
      <c r="A22" s="141" t="s">
        <v>24</v>
      </c>
      <c r="B22" s="142"/>
      <c r="C22" s="9">
        <f>1/((1+C21)^C25)</f>
        <v>1</v>
      </c>
      <c r="D22" s="9">
        <f>1/((1+D21)^D25)</f>
        <v>1</v>
      </c>
      <c r="E22" s="9">
        <f t="shared" ref="E22:AF22" si="5">1/((1+E21)^E25)</f>
        <v>1</v>
      </c>
      <c r="F22" s="9">
        <f t="shared" si="5"/>
        <v>1</v>
      </c>
      <c r="G22" s="9">
        <f t="shared" si="5"/>
        <v>1</v>
      </c>
      <c r="H22" s="9">
        <f t="shared" si="5"/>
        <v>1</v>
      </c>
      <c r="I22" s="9">
        <f t="shared" si="5"/>
        <v>1</v>
      </c>
      <c r="J22" s="9">
        <f t="shared" si="5"/>
        <v>1</v>
      </c>
      <c r="K22" s="9">
        <f t="shared" si="5"/>
        <v>1</v>
      </c>
      <c r="L22" s="9">
        <f t="shared" si="5"/>
        <v>1</v>
      </c>
      <c r="M22" s="9">
        <f t="shared" si="5"/>
        <v>1</v>
      </c>
      <c r="N22" s="9">
        <f t="shared" si="5"/>
        <v>1</v>
      </c>
      <c r="O22" s="9">
        <f t="shared" si="5"/>
        <v>1</v>
      </c>
      <c r="P22" s="9">
        <f t="shared" si="5"/>
        <v>1</v>
      </c>
      <c r="Q22" s="9">
        <f t="shared" si="5"/>
        <v>1</v>
      </c>
      <c r="R22" s="9">
        <f t="shared" si="5"/>
        <v>1</v>
      </c>
      <c r="S22" s="9">
        <f t="shared" si="5"/>
        <v>1</v>
      </c>
      <c r="T22" s="9">
        <f t="shared" si="5"/>
        <v>1</v>
      </c>
      <c r="U22" s="9">
        <f t="shared" si="5"/>
        <v>1</v>
      </c>
      <c r="V22" s="9">
        <f t="shared" si="5"/>
        <v>1</v>
      </c>
      <c r="W22" s="9">
        <f t="shared" si="5"/>
        <v>1</v>
      </c>
      <c r="X22" s="9">
        <f t="shared" si="5"/>
        <v>1</v>
      </c>
      <c r="Y22" s="9">
        <f t="shared" si="5"/>
        <v>1</v>
      </c>
      <c r="Z22" s="9">
        <f t="shared" si="5"/>
        <v>1</v>
      </c>
      <c r="AA22" s="9">
        <f t="shared" si="5"/>
        <v>1</v>
      </c>
      <c r="AB22" s="9">
        <f t="shared" si="5"/>
        <v>1</v>
      </c>
      <c r="AC22" s="9">
        <f t="shared" si="5"/>
        <v>1</v>
      </c>
      <c r="AD22" s="9">
        <f t="shared" si="5"/>
        <v>1</v>
      </c>
      <c r="AE22" s="9">
        <f t="shared" si="5"/>
        <v>1</v>
      </c>
      <c r="AF22" s="9">
        <f t="shared" si="5"/>
        <v>1</v>
      </c>
    </row>
    <row r="23" spans="1:32" x14ac:dyDescent="0.25">
      <c r="A23" s="32" t="s">
        <v>25</v>
      </c>
      <c r="B23" s="12">
        <f>SUM(C23:AF23)</f>
        <v>0</v>
      </c>
      <c r="C23" s="12">
        <f t="shared" ref="C23:AF23" si="6">C12*C22</f>
        <v>0</v>
      </c>
      <c r="D23" s="12">
        <f t="shared" si="6"/>
        <v>0</v>
      </c>
      <c r="E23" s="12">
        <f t="shared" si="6"/>
        <v>0</v>
      </c>
      <c r="F23" s="12">
        <f t="shared" si="6"/>
        <v>0</v>
      </c>
      <c r="G23" s="12">
        <f t="shared" si="6"/>
        <v>0</v>
      </c>
      <c r="H23" s="12">
        <f t="shared" si="6"/>
        <v>0</v>
      </c>
      <c r="I23" s="12">
        <f t="shared" si="6"/>
        <v>0</v>
      </c>
      <c r="J23" s="12">
        <f t="shared" si="6"/>
        <v>0</v>
      </c>
      <c r="K23" s="12">
        <f t="shared" si="6"/>
        <v>0</v>
      </c>
      <c r="L23" s="12">
        <f t="shared" si="6"/>
        <v>0</v>
      </c>
      <c r="M23" s="12">
        <f t="shared" si="6"/>
        <v>0</v>
      </c>
      <c r="N23" s="12">
        <f t="shared" si="6"/>
        <v>0</v>
      </c>
      <c r="O23" s="12">
        <f t="shared" si="6"/>
        <v>0</v>
      </c>
      <c r="P23" s="12">
        <f t="shared" si="6"/>
        <v>0</v>
      </c>
      <c r="Q23" s="12">
        <f t="shared" si="6"/>
        <v>0</v>
      </c>
      <c r="R23" s="12">
        <f t="shared" si="6"/>
        <v>0</v>
      </c>
      <c r="S23" s="12">
        <f t="shared" si="6"/>
        <v>0</v>
      </c>
      <c r="T23" s="12">
        <f t="shared" si="6"/>
        <v>0</v>
      </c>
      <c r="U23" s="12">
        <f t="shared" si="6"/>
        <v>0</v>
      </c>
      <c r="V23" s="12">
        <f t="shared" si="6"/>
        <v>0</v>
      </c>
      <c r="W23" s="12">
        <f t="shared" si="6"/>
        <v>0</v>
      </c>
      <c r="X23" s="12">
        <f t="shared" si="6"/>
        <v>0</v>
      </c>
      <c r="Y23" s="12">
        <f t="shared" si="6"/>
        <v>0</v>
      </c>
      <c r="Z23" s="12">
        <f t="shared" si="6"/>
        <v>0</v>
      </c>
      <c r="AA23" s="12">
        <f t="shared" si="6"/>
        <v>0</v>
      </c>
      <c r="AB23" s="12">
        <f t="shared" si="6"/>
        <v>0</v>
      </c>
      <c r="AC23" s="12">
        <f t="shared" si="6"/>
        <v>0</v>
      </c>
      <c r="AD23" s="12">
        <f t="shared" si="6"/>
        <v>0</v>
      </c>
      <c r="AE23" s="12">
        <f t="shared" si="6"/>
        <v>0</v>
      </c>
      <c r="AF23" s="12">
        <f t="shared" si="6"/>
        <v>0</v>
      </c>
    </row>
    <row r="24" spans="1:32" ht="15.75" thickBot="1" x14ac:dyDescent="0.3">
      <c r="A24" s="33" t="s">
        <v>97</v>
      </c>
      <c r="B24" s="19">
        <f>SUM(C24:AF24)+B20*C22</f>
        <v>0</v>
      </c>
      <c r="C24" s="19">
        <f>C18*C22</f>
        <v>0</v>
      </c>
      <c r="D24" s="19">
        <f t="shared" ref="D24:AF24" si="7">D18*D22</f>
        <v>0</v>
      </c>
      <c r="E24" s="19">
        <f t="shared" si="7"/>
        <v>0</v>
      </c>
      <c r="F24" s="19">
        <f t="shared" si="7"/>
        <v>0</v>
      </c>
      <c r="G24" s="19">
        <f t="shared" si="7"/>
        <v>0</v>
      </c>
      <c r="H24" s="19">
        <f t="shared" si="7"/>
        <v>0</v>
      </c>
      <c r="I24" s="19">
        <f t="shared" si="7"/>
        <v>0</v>
      </c>
      <c r="J24" s="19">
        <f t="shared" si="7"/>
        <v>0</v>
      </c>
      <c r="K24" s="19">
        <f t="shared" si="7"/>
        <v>0</v>
      </c>
      <c r="L24" s="19">
        <f t="shared" si="7"/>
        <v>0</v>
      </c>
      <c r="M24" s="19">
        <f t="shared" si="7"/>
        <v>0</v>
      </c>
      <c r="N24" s="19">
        <f t="shared" si="7"/>
        <v>0</v>
      </c>
      <c r="O24" s="19">
        <f t="shared" si="7"/>
        <v>0</v>
      </c>
      <c r="P24" s="19">
        <f t="shared" si="7"/>
        <v>0</v>
      </c>
      <c r="Q24" s="19">
        <f t="shared" si="7"/>
        <v>0</v>
      </c>
      <c r="R24" s="19">
        <f t="shared" si="7"/>
        <v>0</v>
      </c>
      <c r="S24" s="19">
        <f t="shared" si="7"/>
        <v>0</v>
      </c>
      <c r="T24" s="19">
        <f t="shared" si="7"/>
        <v>0</v>
      </c>
      <c r="U24" s="19">
        <f t="shared" si="7"/>
        <v>0</v>
      </c>
      <c r="V24" s="19">
        <f t="shared" si="7"/>
        <v>0</v>
      </c>
      <c r="W24" s="19">
        <f t="shared" si="7"/>
        <v>0</v>
      </c>
      <c r="X24" s="19">
        <f t="shared" si="7"/>
        <v>0</v>
      </c>
      <c r="Y24" s="19">
        <f t="shared" si="7"/>
        <v>0</v>
      </c>
      <c r="Z24" s="19">
        <f t="shared" si="7"/>
        <v>0</v>
      </c>
      <c r="AA24" s="19">
        <f t="shared" si="7"/>
        <v>0</v>
      </c>
      <c r="AB24" s="19">
        <f t="shared" si="7"/>
        <v>0</v>
      </c>
      <c r="AC24" s="19">
        <f t="shared" si="7"/>
        <v>0</v>
      </c>
      <c r="AD24" s="19">
        <f t="shared" si="7"/>
        <v>0</v>
      </c>
      <c r="AE24" s="19">
        <f t="shared" si="7"/>
        <v>0</v>
      </c>
      <c r="AF24" s="19">
        <f t="shared" si="7"/>
        <v>0</v>
      </c>
    </row>
    <row r="25" spans="1:32" ht="8.25" customHeight="1" x14ac:dyDescent="0.25">
      <c r="A25" s="41"/>
      <c r="B25" s="41"/>
      <c r="C25" s="40">
        <f>IF(C21&lt;&gt;0,B25+1,B25)</f>
        <v>0</v>
      </c>
      <c r="D25" s="40">
        <f t="shared" ref="D25:AF25" si="8">IF(D21&lt;&gt;0,C25+1,C25)</f>
        <v>0</v>
      </c>
      <c r="E25" s="40">
        <f t="shared" si="8"/>
        <v>0</v>
      </c>
      <c r="F25" s="40">
        <f t="shared" si="8"/>
        <v>0</v>
      </c>
      <c r="G25" s="40">
        <f t="shared" si="8"/>
        <v>0</v>
      </c>
      <c r="H25" s="40">
        <f t="shared" si="8"/>
        <v>0</v>
      </c>
      <c r="I25" s="40">
        <f t="shared" si="8"/>
        <v>0</v>
      </c>
      <c r="J25" s="40">
        <f t="shared" si="8"/>
        <v>0</v>
      </c>
      <c r="K25" s="40">
        <f t="shared" si="8"/>
        <v>0</v>
      </c>
      <c r="L25" s="40">
        <f t="shared" si="8"/>
        <v>0</v>
      </c>
      <c r="M25" s="40">
        <f t="shared" si="8"/>
        <v>0</v>
      </c>
      <c r="N25" s="40">
        <f t="shared" si="8"/>
        <v>0</v>
      </c>
      <c r="O25" s="40">
        <f t="shared" si="8"/>
        <v>0</v>
      </c>
      <c r="P25" s="40">
        <f t="shared" si="8"/>
        <v>0</v>
      </c>
      <c r="Q25" s="40">
        <f t="shared" si="8"/>
        <v>0</v>
      </c>
      <c r="R25" s="40">
        <f t="shared" si="8"/>
        <v>0</v>
      </c>
      <c r="S25" s="40">
        <f t="shared" si="8"/>
        <v>0</v>
      </c>
      <c r="T25" s="40">
        <f t="shared" si="8"/>
        <v>0</v>
      </c>
      <c r="U25" s="40">
        <f t="shared" si="8"/>
        <v>0</v>
      </c>
      <c r="V25" s="40">
        <f t="shared" si="8"/>
        <v>0</v>
      </c>
      <c r="W25" s="40">
        <f t="shared" si="8"/>
        <v>0</v>
      </c>
      <c r="X25" s="40">
        <f t="shared" si="8"/>
        <v>0</v>
      </c>
      <c r="Y25" s="40">
        <f t="shared" si="8"/>
        <v>0</v>
      </c>
      <c r="Z25" s="40">
        <f t="shared" si="8"/>
        <v>0</v>
      </c>
      <c r="AA25" s="40">
        <f t="shared" si="8"/>
        <v>0</v>
      </c>
      <c r="AB25" s="40">
        <f t="shared" si="8"/>
        <v>0</v>
      </c>
      <c r="AC25" s="40">
        <f t="shared" si="8"/>
        <v>0</v>
      </c>
      <c r="AD25" s="40">
        <f t="shared" si="8"/>
        <v>0</v>
      </c>
      <c r="AE25" s="40">
        <f t="shared" si="8"/>
        <v>0</v>
      </c>
      <c r="AF25" s="40">
        <f t="shared" si="8"/>
        <v>0</v>
      </c>
    </row>
    <row r="26" spans="1:32" ht="15.75" thickBot="1" x14ac:dyDescent="0.3">
      <c r="A26" s="36" t="s">
        <v>64</v>
      </c>
      <c r="B26" s="37">
        <f>B23-B24</f>
        <v>0</v>
      </c>
    </row>
    <row r="27" spans="1:32" x14ac:dyDescent="0.25">
      <c r="A27" s="38"/>
    </row>
    <row r="28" spans="1:32" x14ac:dyDescent="0.25">
      <c r="A28" s="45" t="s">
        <v>71</v>
      </c>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row>
    <row r="29" spans="1:32" x14ac:dyDescent="0.25">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row>
    <row r="30" spans="1:32" x14ac:dyDescent="0.25">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row>
    <row r="31" spans="1:32" x14ac:dyDescent="0.25">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row>
  </sheetData>
  <sheetProtection password="EBB6" sheet="1" objects="1" scenarios="1" selectLockedCells="1"/>
  <mergeCells count="5">
    <mergeCell ref="A13:AF13"/>
    <mergeCell ref="A7:AF7"/>
    <mergeCell ref="A21:B21"/>
    <mergeCell ref="A22:B22"/>
    <mergeCell ref="A1:H1"/>
  </mergeCells>
  <conditionalFormatting sqref="B4 B3:AF3 C5:AF5 C9:AF11 C15:AF17">
    <cfRule type="cellIs" dxfId="13" priority="8" operator="equal">
      <formula>0</formula>
    </cfRule>
  </conditionalFormatting>
  <conditionalFormatting sqref="C8:AF8">
    <cfRule type="cellIs" dxfId="12" priority="5" operator="equal">
      <formula>0</formula>
    </cfRule>
  </conditionalFormatting>
  <conditionalFormatting sqref="C21:AF21">
    <cfRule type="cellIs" dxfId="11" priority="2" operator="equal">
      <formula>0</formula>
    </cfRule>
  </conditionalFormatting>
  <pageMargins left="0.39370078740157483" right="0.39370078740157483" top="0.78740157480314965" bottom="0.78740157480314965" header="0.31496062992125984" footer="0.31496062992125984"/>
  <pageSetup paperSize="9" orientation="landscape" r:id="rId1"/>
  <headerFooter>
    <oddFooter>&amp;R&amp;P von &amp;N</oddFooter>
  </headerFooter>
  <ignoredErrors>
    <ignoredError sqref="B2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Normal="100" workbookViewId="0">
      <selection activeCell="A6" sqref="A6"/>
    </sheetView>
  </sheetViews>
  <sheetFormatPr baseColWidth="10" defaultRowHeight="15" x14ac:dyDescent="0.25"/>
  <cols>
    <col min="1" max="1" width="95.28515625" style="92" customWidth="1"/>
    <col min="2" max="16384" width="11.42578125" style="92"/>
  </cols>
  <sheetData>
    <row r="1" spans="1:7" ht="18.75" x14ac:dyDescent="0.3">
      <c r="A1" s="91" t="s">
        <v>120</v>
      </c>
    </row>
    <row r="3" spans="1:7" ht="96.75" customHeight="1" x14ac:dyDescent="0.25">
      <c r="A3" s="93" t="s">
        <v>126</v>
      </c>
      <c r="B3" s="93"/>
      <c r="C3" s="93"/>
      <c r="D3" s="93"/>
      <c r="E3" s="93"/>
      <c r="F3" s="93"/>
      <c r="G3" s="93"/>
    </row>
    <row r="4" spans="1:7" x14ac:dyDescent="0.25">
      <c r="A4" s="94"/>
    </row>
    <row r="5" spans="1:7" s="96" customFormat="1" x14ac:dyDescent="0.25">
      <c r="A5" s="95" t="s">
        <v>121</v>
      </c>
    </row>
    <row r="6" spans="1:7" s="96" customFormat="1" ht="51.75" customHeight="1" x14ac:dyDescent="0.25">
      <c r="A6" s="89"/>
    </row>
    <row r="7" spans="1:7" s="96" customFormat="1" ht="7.5" customHeight="1" x14ac:dyDescent="0.25">
      <c r="A7" s="97"/>
    </row>
    <row r="8" spans="1:7" s="96" customFormat="1" x14ac:dyDescent="0.25">
      <c r="A8" s="95" t="s">
        <v>122</v>
      </c>
    </row>
    <row r="9" spans="1:7" s="96" customFormat="1" ht="51.75" customHeight="1" x14ac:dyDescent="0.25">
      <c r="A9" s="89"/>
    </row>
    <row r="10" spans="1:7" s="96" customFormat="1" ht="7.5" customHeight="1" x14ac:dyDescent="0.25">
      <c r="A10" s="97"/>
    </row>
    <row r="11" spans="1:7" s="96" customFormat="1" x14ac:dyDescent="0.25">
      <c r="A11" s="95" t="s">
        <v>75</v>
      </c>
    </row>
    <row r="12" spans="1:7" s="96" customFormat="1" ht="51.75" customHeight="1" x14ac:dyDescent="0.25">
      <c r="A12" s="89"/>
    </row>
    <row r="13" spans="1:7" s="96" customFormat="1" ht="7.5" customHeight="1" x14ac:dyDescent="0.25">
      <c r="A13" s="97"/>
    </row>
    <row r="14" spans="1:7" s="96" customFormat="1" x14ac:dyDescent="0.25">
      <c r="A14" s="95" t="s">
        <v>2</v>
      </c>
    </row>
    <row r="15" spans="1:7" s="96" customFormat="1" ht="51.75" customHeight="1" x14ac:dyDescent="0.25">
      <c r="A15" s="89"/>
    </row>
    <row r="16" spans="1:7" s="96" customFormat="1" ht="7.5" customHeight="1" x14ac:dyDescent="0.25">
      <c r="A16" s="97"/>
    </row>
    <row r="17" spans="1:1" s="96" customFormat="1" x14ac:dyDescent="0.25">
      <c r="A17" s="95" t="s">
        <v>3</v>
      </c>
    </row>
    <row r="18" spans="1:1" s="96" customFormat="1" ht="51.75" customHeight="1" x14ac:dyDescent="0.25">
      <c r="A18" s="89"/>
    </row>
    <row r="19" spans="1:1" s="96" customFormat="1" ht="7.5" customHeight="1" x14ac:dyDescent="0.25">
      <c r="A19" s="97"/>
    </row>
    <row r="20" spans="1:1" s="96" customFormat="1" x14ac:dyDescent="0.25">
      <c r="A20" s="95" t="s">
        <v>76</v>
      </c>
    </row>
    <row r="21" spans="1:1" s="96" customFormat="1" ht="51.75" customHeight="1" x14ac:dyDescent="0.25">
      <c r="A21" s="89"/>
    </row>
    <row r="22" spans="1:1" s="96" customFormat="1" ht="7.5" customHeight="1" x14ac:dyDescent="0.25">
      <c r="A22" s="97"/>
    </row>
    <row r="23" spans="1:1" s="96" customFormat="1" x14ac:dyDescent="0.25">
      <c r="A23" s="95" t="s">
        <v>77</v>
      </c>
    </row>
    <row r="24" spans="1:1" s="96" customFormat="1" ht="51.75" customHeight="1" x14ac:dyDescent="0.25">
      <c r="A24" s="89"/>
    </row>
    <row r="25" spans="1:1" s="96" customFormat="1" ht="7.5" customHeight="1" x14ac:dyDescent="0.25">
      <c r="A25" s="97"/>
    </row>
    <row r="26" spans="1:1" s="96" customFormat="1" x14ac:dyDescent="0.25">
      <c r="A26" s="95" t="s">
        <v>78</v>
      </c>
    </row>
    <row r="27" spans="1:1" s="96" customFormat="1" ht="51.75" customHeight="1" x14ac:dyDescent="0.25">
      <c r="A27" s="89"/>
    </row>
    <row r="28" spans="1:1" s="96" customFormat="1" ht="7.5" customHeight="1" x14ac:dyDescent="0.25">
      <c r="A28" s="97"/>
    </row>
    <row r="29" spans="1:1" s="96" customFormat="1" x14ac:dyDescent="0.25">
      <c r="A29" s="95" t="s">
        <v>79</v>
      </c>
    </row>
    <row r="30" spans="1:1" s="96" customFormat="1" ht="51.75" customHeight="1" x14ac:dyDescent="0.25">
      <c r="A30" s="89"/>
    </row>
    <row r="31" spans="1:1" s="96" customFormat="1" ht="7.5" customHeight="1" x14ac:dyDescent="0.25">
      <c r="A31" s="97"/>
    </row>
    <row r="32" spans="1:1" s="96" customFormat="1" x14ac:dyDescent="0.25">
      <c r="A32" s="95" t="s">
        <v>82</v>
      </c>
    </row>
    <row r="33" spans="1:1" s="96" customFormat="1" ht="51.75" customHeight="1" x14ac:dyDescent="0.25">
      <c r="A33" s="89"/>
    </row>
    <row r="34" spans="1:1" s="96" customFormat="1" ht="7.5" customHeight="1" x14ac:dyDescent="0.25">
      <c r="A34" s="97"/>
    </row>
    <row r="35" spans="1:1" s="96" customFormat="1" x14ac:dyDescent="0.25">
      <c r="A35" s="95" t="s">
        <v>81</v>
      </c>
    </row>
    <row r="36" spans="1:1" s="96" customFormat="1" ht="51.75" customHeight="1" x14ac:dyDescent="0.25">
      <c r="A36" s="89"/>
    </row>
    <row r="37" spans="1:1" s="96" customFormat="1" ht="7.5" customHeight="1" x14ac:dyDescent="0.25">
      <c r="A37" s="97"/>
    </row>
    <row r="38" spans="1:1" s="96" customFormat="1" x14ac:dyDescent="0.25">
      <c r="A38" s="95" t="s">
        <v>83</v>
      </c>
    </row>
    <row r="39" spans="1:1" s="96" customFormat="1" ht="51.75" customHeight="1" x14ac:dyDescent="0.25">
      <c r="A39" s="89"/>
    </row>
    <row r="40" spans="1:1" s="96" customFormat="1" ht="7.5" customHeight="1" x14ac:dyDescent="0.25">
      <c r="A40" s="97"/>
    </row>
    <row r="41" spans="1:1" s="96" customFormat="1" x14ac:dyDescent="0.25">
      <c r="A41" s="95" t="s">
        <v>85</v>
      </c>
    </row>
    <row r="42" spans="1:1" ht="51.75" customHeight="1" x14ac:dyDescent="0.25">
      <c r="A42" s="90"/>
    </row>
  </sheetData>
  <sheetProtection password="EBB6" sheet="1" objects="1" scenarios="1" selectLockedCells="1"/>
  <pageMargins left="0.7" right="0.7" top="0.78740157499999996" bottom="0.78740157499999996"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5" id="{B015585A-C90D-4210-B5E9-1630B3BCE820}">
            <xm:f>Wirtschaftlichkeitslücke!$D$13&gt;Wirtschaftlichkeitslücke!$K$13</xm:f>
            <x14:dxf>
              <fill>
                <patternFill>
                  <fgColor auto="1"/>
                  <bgColor rgb="FFFF7C80"/>
                </patternFill>
              </fill>
            </x14:dxf>
          </x14:cfRule>
          <xm:sqref>A5</xm:sqref>
        </x14:conditionalFormatting>
        <x14:conditionalFormatting xmlns:xm="http://schemas.microsoft.com/office/excel/2006/main">
          <x14:cfRule type="expression" priority="4" id="{2A66C868-0884-4BBE-A083-31B99AE36136}">
            <xm:f>Wirtschaftlichkeitslücke!$D$14&gt;Wirtschaftlichkeitslücke!$K$14</xm:f>
            <x14:dxf>
              <fill>
                <patternFill>
                  <bgColor rgb="FFFF7C80"/>
                </patternFill>
              </fill>
            </x14:dxf>
          </x14:cfRule>
          <xm:sqref>A8</xm:sqref>
        </x14:conditionalFormatting>
        <x14:conditionalFormatting xmlns:xm="http://schemas.microsoft.com/office/excel/2006/main">
          <x14:cfRule type="expression" priority="3" id="{682C3B37-6F41-4AF8-8E03-4929382506A6}">
            <xm:f>Wirtschaftlichkeitslücke!$D$19&gt;Wirtschaftlichkeitslücke!$K$19</xm:f>
            <x14:dxf>
              <fill>
                <patternFill>
                  <bgColor rgb="FFFF7C80"/>
                </patternFill>
              </fill>
            </x14:dxf>
          </x14:cfRule>
          <xm:sqref>A11</xm:sqref>
        </x14:conditionalFormatting>
        <x14:conditionalFormatting xmlns:xm="http://schemas.microsoft.com/office/excel/2006/main">
          <x14:cfRule type="expression" priority="2" id="{20761070-B897-4537-BAFB-C20AD3336C7F}">
            <xm:f>Wirtschaftlichkeitslücke!$D$21&gt;Wirtschaftlichkeitslücke!$K$21</xm:f>
            <x14:dxf>
              <fill>
                <patternFill>
                  <bgColor rgb="FFFF7C80"/>
                </patternFill>
              </fill>
            </x14:dxf>
          </x14:cfRule>
          <xm:sqref>A17</xm:sqref>
        </x14:conditionalFormatting>
        <x14:conditionalFormatting xmlns:xm="http://schemas.microsoft.com/office/excel/2006/main">
          <x14:cfRule type="expression" priority="1" id="{55FE39F3-FA58-4D8D-A28C-DCB7EA1AAB2D}">
            <xm:f>Wirtschaftlichkeitslücke!$D$30&gt;Wirtschaftlichkeitslücke!$K$30</xm:f>
            <x14:dxf>
              <fill>
                <patternFill>
                  <bgColor rgb="FFFF7C80"/>
                </patternFill>
              </fill>
            </x14:dxf>
          </x14:cfRule>
          <xm:sqref>A32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activeCell="B8" sqref="B8"/>
    </sheetView>
  </sheetViews>
  <sheetFormatPr baseColWidth="10" defaultRowHeight="15" x14ac:dyDescent="0.25"/>
  <cols>
    <col min="1" max="1" width="3.7109375" bestFit="1" customWidth="1"/>
    <col min="2" max="2" width="65.7109375" customWidth="1"/>
    <col min="3" max="3" width="18.28515625" customWidth="1"/>
    <col min="4" max="4" width="10.85546875" customWidth="1"/>
    <col min="5" max="5" width="31.140625" customWidth="1"/>
  </cols>
  <sheetData>
    <row r="1" spans="1:6" x14ac:dyDescent="0.25">
      <c r="A1" s="147" t="s">
        <v>101</v>
      </c>
      <c r="B1" s="147"/>
      <c r="C1" s="147"/>
      <c r="D1" s="147"/>
      <c r="E1" s="147"/>
    </row>
    <row r="2" spans="1:6" x14ac:dyDescent="0.25">
      <c r="A2" s="148" t="s">
        <v>102</v>
      </c>
      <c r="B2" s="148"/>
      <c r="C2" s="148"/>
      <c r="D2" s="148"/>
      <c r="E2" s="82">
        <f>SUM(Wirtschaftlichkeitslücke!B13:B14)</f>
        <v>0</v>
      </c>
    </row>
    <row r="3" spans="1:6" x14ac:dyDescent="0.25">
      <c r="A3" s="148" t="s">
        <v>17</v>
      </c>
      <c r="B3" s="148"/>
      <c r="C3" s="148"/>
      <c r="D3" s="148"/>
      <c r="E3" s="82">
        <f>Wirtschaftlichkeitslücke!B15</f>
        <v>0</v>
      </c>
    </row>
    <row r="4" spans="1:6" x14ac:dyDescent="0.25">
      <c r="A4" s="148" t="s">
        <v>103</v>
      </c>
      <c r="B4" s="148"/>
      <c r="C4" s="148"/>
      <c r="D4" s="148"/>
      <c r="E4" s="83" t="str">
        <f>IF(E3&gt;0,E3/E2,"Wert wird berechnet...")</f>
        <v>Wert wird berechnet...</v>
      </c>
    </row>
    <row r="5" spans="1:6" x14ac:dyDescent="0.25">
      <c r="A5" s="144"/>
      <c r="B5" s="145"/>
      <c r="C5" s="145"/>
      <c r="D5" s="145"/>
      <c r="E5" s="146"/>
    </row>
    <row r="6" spans="1:6" ht="30.75" customHeight="1" x14ac:dyDescent="0.25">
      <c r="A6" s="148" t="s">
        <v>104</v>
      </c>
      <c r="B6" s="148"/>
      <c r="C6" s="148"/>
      <c r="D6" s="148"/>
      <c r="E6" s="148"/>
      <c r="F6" s="100"/>
    </row>
    <row r="7" spans="1:6" x14ac:dyDescent="0.25">
      <c r="A7" s="84" t="s">
        <v>105</v>
      </c>
      <c r="B7" s="88" t="s">
        <v>106</v>
      </c>
      <c r="C7" s="88" t="s">
        <v>119</v>
      </c>
      <c r="D7" s="88" t="s">
        <v>96</v>
      </c>
      <c r="E7" s="88" t="s">
        <v>107</v>
      </c>
    </row>
    <row r="8" spans="1:6" x14ac:dyDescent="0.25">
      <c r="A8" s="84">
        <v>1</v>
      </c>
      <c r="B8" s="98"/>
      <c r="C8" s="99"/>
      <c r="D8" s="98"/>
      <c r="E8" s="99"/>
    </row>
    <row r="9" spans="1:6" x14ac:dyDescent="0.25">
      <c r="A9" s="84">
        <v>2</v>
      </c>
      <c r="B9" s="98"/>
      <c r="C9" s="99"/>
      <c r="D9" s="98"/>
      <c r="E9" s="99"/>
    </row>
    <row r="10" spans="1:6" x14ac:dyDescent="0.25">
      <c r="A10" s="84">
        <v>3</v>
      </c>
      <c r="B10" s="98"/>
      <c r="C10" s="99"/>
      <c r="D10" s="98"/>
      <c r="E10" s="99"/>
    </row>
    <row r="11" spans="1:6" x14ac:dyDescent="0.25">
      <c r="A11" s="84">
        <v>4</v>
      </c>
      <c r="B11" s="98"/>
      <c r="C11" s="99"/>
      <c r="D11" s="98"/>
      <c r="E11" s="99"/>
    </row>
    <row r="12" spans="1:6" x14ac:dyDescent="0.25">
      <c r="A12" s="84">
        <v>5</v>
      </c>
      <c r="B12" s="98"/>
      <c r="C12" s="99"/>
      <c r="D12" s="98"/>
      <c r="E12" s="99"/>
    </row>
    <row r="13" spans="1:6" x14ac:dyDescent="0.25">
      <c r="A13" s="84">
        <v>6</v>
      </c>
      <c r="B13" s="98"/>
      <c r="C13" s="99"/>
      <c r="D13" s="98"/>
      <c r="E13" s="99"/>
    </row>
    <row r="14" spans="1:6" x14ac:dyDescent="0.25">
      <c r="A14" s="84">
        <v>7</v>
      </c>
      <c r="B14" s="98"/>
      <c r="C14" s="99"/>
      <c r="D14" s="98"/>
      <c r="E14" s="99"/>
    </row>
    <row r="15" spans="1:6" x14ac:dyDescent="0.25">
      <c r="A15" s="84">
        <v>8</v>
      </c>
      <c r="B15" s="98"/>
      <c r="C15" s="99"/>
      <c r="D15" s="98"/>
      <c r="E15" s="99"/>
    </row>
    <row r="16" spans="1:6" x14ac:dyDescent="0.25">
      <c r="A16" s="84">
        <v>9</v>
      </c>
      <c r="B16" s="98"/>
      <c r="C16" s="99"/>
      <c r="D16" s="98"/>
      <c r="E16" s="99"/>
    </row>
    <row r="17" spans="1:5" x14ac:dyDescent="0.25">
      <c r="A17" s="84">
        <v>10</v>
      </c>
      <c r="B17" s="98"/>
      <c r="C17" s="99"/>
      <c r="D17" s="98"/>
      <c r="E17" s="99"/>
    </row>
    <row r="18" spans="1:5" x14ac:dyDescent="0.25">
      <c r="A18" s="84">
        <v>11</v>
      </c>
      <c r="B18" s="98"/>
      <c r="C18" s="99"/>
      <c r="D18" s="98"/>
      <c r="E18" s="99"/>
    </row>
    <row r="19" spans="1:5" x14ac:dyDescent="0.25">
      <c r="A19" s="84">
        <v>12</v>
      </c>
      <c r="B19" s="98"/>
      <c r="C19" s="99"/>
      <c r="D19" s="98"/>
      <c r="E19" s="99"/>
    </row>
    <row r="20" spans="1:5" x14ac:dyDescent="0.25">
      <c r="A20" s="84">
        <v>13</v>
      </c>
      <c r="B20" s="98"/>
      <c r="C20" s="99"/>
      <c r="D20" s="98"/>
      <c r="E20" s="99"/>
    </row>
    <row r="21" spans="1:5" x14ac:dyDescent="0.25">
      <c r="A21" s="84">
        <v>14</v>
      </c>
      <c r="B21" s="98"/>
      <c r="C21" s="99"/>
      <c r="D21" s="98"/>
      <c r="E21" s="99"/>
    </row>
    <row r="22" spans="1:5" x14ac:dyDescent="0.25">
      <c r="A22" s="84">
        <v>15</v>
      </c>
      <c r="B22" s="98"/>
      <c r="C22" s="99"/>
      <c r="D22" s="98"/>
      <c r="E22" s="99"/>
    </row>
    <row r="23" spans="1:5" x14ac:dyDescent="0.25">
      <c r="A23" s="84">
        <v>16</v>
      </c>
      <c r="B23" s="98"/>
      <c r="C23" s="99"/>
      <c r="D23" s="98"/>
      <c r="E23" s="99"/>
    </row>
    <row r="24" spans="1:5" x14ac:dyDescent="0.25">
      <c r="A24" s="84">
        <v>17</v>
      </c>
      <c r="B24" s="98"/>
      <c r="C24" s="99"/>
      <c r="D24" s="98"/>
      <c r="E24" s="99"/>
    </row>
    <row r="25" spans="1:5" x14ac:dyDescent="0.25">
      <c r="A25" s="84">
        <v>18</v>
      </c>
      <c r="B25" s="98"/>
      <c r="C25" s="99"/>
      <c r="D25" s="98"/>
      <c r="E25" s="99"/>
    </row>
    <row r="26" spans="1:5" x14ac:dyDescent="0.25">
      <c r="A26" s="84">
        <v>19</v>
      </c>
      <c r="B26" s="98"/>
      <c r="C26" s="99"/>
      <c r="D26" s="98"/>
      <c r="E26" s="99"/>
    </row>
    <row r="27" spans="1:5" x14ac:dyDescent="0.25">
      <c r="A27" s="84">
        <v>20</v>
      </c>
      <c r="B27" s="98"/>
      <c r="C27" s="99"/>
      <c r="D27" s="98"/>
      <c r="E27" s="99"/>
    </row>
    <row r="28" spans="1:5" x14ac:dyDescent="0.25">
      <c r="A28" s="84">
        <v>21</v>
      </c>
      <c r="B28" s="98"/>
      <c r="C28" s="99"/>
      <c r="D28" s="98"/>
      <c r="E28" s="99"/>
    </row>
    <row r="29" spans="1:5" x14ac:dyDescent="0.25">
      <c r="A29" s="84">
        <v>22</v>
      </c>
      <c r="B29" s="98"/>
      <c r="C29" s="99"/>
      <c r="D29" s="98"/>
      <c r="E29" s="99"/>
    </row>
    <row r="31" spans="1:5" x14ac:dyDescent="0.25">
      <c r="A31" s="144" t="s">
        <v>108</v>
      </c>
      <c r="B31" s="145"/>
      <c r="C31" s="145"/>
      <c r="D31" s="146"/>
      <c r="E31" s="86">
        <f>E3-(SUM(C8:C29))</f>
        <v>0</v>
      </c>
    </row>
    <row r="32" spans="1:5" x14ac:dyDescent="0.25">
      <c r="A32" s="144" t="s">
        <v>109</v>
      </c>
      <c r="B32" s="145"/>
      <c r="C32" s="145"/>
      <c r="D32" s="146"/>
      <c r="E32" s="87">
        <f>IF(E3&gt;0,E31/E2,0%)</f>
        <v>0</v>
      </c>
    </row>
  </sheetData>
  <sheetProtection password="EBB6" sheet="1" objects="1" scenarios="1" selectLockedCells="1"/>
  <mergeCells count="8">
    <mergeCell ref="A32:D32"/>
    <mergeCell ref="A31:D31"/>
    <mergeCell ref="A1:E1"/>
    <mergeCell ref="A2:D2"/>
    <mergeCell ref="A3:D3"/>
    <mergeCell ref="A4:D4"/>
    <mergeCell ref="A5:E5"/>
    <mergeCell ref="A6:E6"/>
  </mergeCells>
  <conditionalFormatting sqref="E4 E32">
    <cfRule type="cellIs" dxfId="5" priority="2" operator="greaterThan">
      <formula>0.1</formula>
    </cfRule>
  </conditionalFormatting>
  <conditionalFormatting sqref="E2:E3">
    <cfRule type="cellIs" dxfId="4" priority="1" operator="equal">
      <formula>0</formula>
    </cfRule>
  </conditionalFormatting>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election activeCell="B8" sqref="B8"/>
    </sheetView>
  </sheetViews>
  <sheetFormatPr baseColWidth="10" defaultRowHeight="15" x14ac:dyDescent="0.25"/>
  <cols>
    <col min="1" max="1" width="3.7109375" bestFit="1" customWidth="1"/>
    <col min="2" max="2" width="65.7109375" customWidth="1"/>
    <col min="3" max="3" width="18.28515625" customWidth="1"/>
    <col min="4" max="4" width="10.85546875" customWidth="1"/>
    <col min="5" max="5" width="31.140625" customWidth="1"/>
  </cols>
  <sheetData>
    <row r="1" spans="1:6" x14ac:dyDescent="0.25">
      <c r="A1" s="147" t="s">
        <v>18</v>
      </c>
      <c r="B1" s="147"/>
      <c r="C1" s="147"/>
      <c r="D1" s="147"/>
      <c r="E1" s="147"/>
    </row>
    <row r="2" spans="1:6" x14ac:dyDescent="0.25">
      <c r="A2" s="148" t="s">
        <v>124</v>
      </c>
      <c r="B2" s="148"/>
      <c r="C2" s="148"/>
      <c r="D2" s="148"/>
      <c r="E2" s="82">
        <f>SUM(Wirtschaftlichkeitslücke!B19:B25)</f>
        <v>0</v>
      </c>
    </row>
    <row r="3" spans="1:6" x14ac:dyDescent="0.25">
      <c r="A3" s="148" t="s">
        <v>110</v>
      </c>
      <c r="B3" s="148"/>
      <c r="C3" s="148"/>
      <c r="D3" s="148"/>
      <c r="E3" s="82">
        <f>Wirtschaftlichkeitslücke!B26</f>
        <v>0</v>
      </c>
    </row>
    <row r="4" spans="1:6" x14ac:dyDescent="0.25">
      <c r="A4" s="148" t="s">
        <v>111</v>
      </c>
      <c r="B4" s="148"/>
      <c r="C4" s="148"/>
      <c r="D4" s="148"/>
      <c r="E4" s="83" t="str">
        <f>IF(E3&gt;0,E3/E2,"Wert wird berechnet...")</f>
        <v>Wert wird berechnet...</v>
      </c>
    </row>
    <row r="5" spans="1:6" x14ac:dyDescent="0.25">
      <c r="A5" s="144"/>
      <c r="B5" s="145"/>
      <c r="C5" s="145"/>
      <c r="D5" s="145"/>
      <c r="E5" s="146"/>
    </row>
    <row r="6" spans="1:6" ht="29.25" customHeight="1" x14ac:dyDescent="0.25">
      <c r="A6" s="148" t="s">
        <v>112</v>
      </c>
      <c r="B6" s="148"/>
      <c r="C6" s="148"/>
      <c r="D6" s="148"/>
      <c r="E6" s="148"/>
      <c r="F6" s="100"/>
    </row>
    <row r="7" spans="1:6" x14ac:dyDescent="0.25">
      <c r="A7" s="84" t="s">
        <v>105</v>
      </c>
      <c r="B7" s="88" t="s">
        <v>113</v>
      </c>
      <c r="C7" s="88" t="s">
        <v>119</v>
      </c>
      <c r="D7" s="88" t="s">
        <v>96</v>
      </c>
      <c r="E7" s="88" t="s">
        <v>107</v>
      </c>
    </row>
    <row r="8" spans="1:6" x14ac:dyDescent="0.25">
      <c r="A8" s="84">
        <v>1</v>
      </c>
      <c r="B8" s="98"/>
      <c r="C8" s="99"/>
      <c r="D8" s="98"/>
      <c r="E8" s="99"/>
    </row>
    <row r="9" spans="1:6" x14ac:dyDescent="0.25">
      <c r="A9" s="84">
        <v>2</v>
      </c>
      <c r="B9" s="98"/>
      <c r="C9" s="99"/>
      <c r="D9" s="98"/>
      <c r="E9" s="99"/>
    </row>
    <row r="10" spans="1:6" x14ac:dyDescent="0.25">
      <c r="A10" s="84">
        <v>3</v>
      </c>
      <c r="B10" s="98"/>
      <c r="C10" s="99"/>
      <c r="D10" s="98"/>
      <c r="E10" s="99"/>
    </row>
    <row r="11" spans="1:6" x14ac:dyDescent="0.25">
      <c r="A11" s="84">
        <v>4</v>
      </c>
      <c r="B11" s="98"/>
      <c r="C11" s="99"/>
      <c r="D11" s="98"/>
      <c r="E11" s="99"/>
    </row>
    <row r="12" spans="1:6" x14ac:dyDescent="0.25">
      <c r="A12" s="84">
        <v>5</v>
      </c>
      <c r="B12" s="98"/>
      <c r="C12" s="99"/>
      <c r="D12" s="98"/>
      <c r="E12" s="99"/>
    </row>
    <row r="13" spans="1:6" x14ac:dyDescent="0.25">
      <c r="A13" s="84">
        <v>6</v>
      </c>
      <c r="B13" s="98"/>
      <c r="C13" s="99"/>
      <c r="D13" s="98"/>
      <c r="E13" s="99"/>
    </row>
    <row r="14" spans="1:6" x14ac:dyDescent="0.25">
      <c r="A14" s="84">
        <v>7</v>
      </c>
      <c r="B14" s="98"/>
      <c r="C14" s="99"/>
      <c r="D14" s="98"/>
      <c r="E14" s="99"/>
    </row>
    <row r="15" spans="1:6" x14ac:dyDescent="0.25">
      <c r="A15" s="84">
        <v>8</v>
      </c>
      <c r="B15" s="98"/>
      <c r="C15" s="99"/>
      <c r="D15" s="98"/>
      <c r="E15" s="99"/>
    </row>
    <row r="16" spans="1:6" x14ac:dyDescent="0.25">
      <c r="A16" s="84">
        <v>9</v>
      </c>
      <c r="B16" s="98"/>
      <c r="C16" s="99"/>
      <c r="D16" s="98"/>
      <c r="E16" s="99"/>
    </row>
    <row r="17" spans="1:5" x14ac:dyDescent="0.25">
      <c r="A17" s="84">
        <v>10</v>
      </c>
      <c r="B17" s="98"/>
      <c r="C17" s="99"/>
      <c r="D17" s="98"/>
      <c r="E17" s="99"/>
    </row>
    <row r="18" spans="1:5" x14ac:dyDescent="0.25">
      <c r="A18" s="84">
        <v>11</v>
      </c>
      <c r="B18" s="98"/>
      <c r="C18" s="99"/>
      <c r="D18" s="98"/>
      <c r="E18" s="99"/>
    </row>
    <row r="19" spans="1:5" x14ac:dyDescent="0.25">
      <c r="A19" s="84">
        <v>12</v>
      </c>
      <c r="B19" s="98"/>
      <c r="C19" s="99"/>
      <c r="D19" s="98"/>
      <c r="E19" s="99"/>
    </row>
    <row r="20" spans="1:5" x14ac:dyDescent="0.25">
      <c r="A20" s="84">
        <v>13</v>
      </c>
      <c r="B20" s="98"/>
      <c r="C20" s="99"/>
      <c r="D20" s="98"/>
      <c r="E20" s="99"/>
    </row>
    <row r="21" spans="1:5" x14ac:dyDescent="0.25">
      <c r="A21" s="84">
        <v>14</v>
      </c>
      <c r="B21" s="98"/>
      <c r="C21" s="99"/>
      <c r="D21" s="98"/>
      <c r="E21" s="99"/>
    </row>
    <row r="22" spans="1:5" x14ac:dyDescent="0.25">
      <c r="A22" s="84">
        <v>15</v>
      </c>
      <c r="B22" s="98"/>
      <c r="C22" s="99"/>
      <c r="D22" s="98"/>
      <c r="E22" s="99"/>
    </row>
    <row r="23" spans="1:5" x14ac:dyDescent="0.25">
      <c r="A23" s="84">
        <v>16</v>
      </c>
      <c r="B23" s="98"/>
      <c r="C23" s="99"/>
      <c r="D23" s="98"/>
      <c r="E23" s="99"/>
    </row>
    <row r="24" spans="1:5" x14ac:dyDescent="0.25">
      <c r="A24" s="84">
        <v>17</v>
      </c>
      <c r="B24" s="98"/>
      <c r="C24" s="99"/>
      <c r="D24" s="98"/>
      <c r="E24" s="99"/>
    </row>
    <row r="25" spans="1:5" x14ac:dyDescent="0.25">
      <c r="A25" s="84">
        <v>18</v>
      </c>
      <c r="B25" s="98"/>
      <c r="C25" s="99"/>
      <c r="D25" s="98"/>
      <c r="E25" s="99"/>
    </row>
    <row r="26" spans="1:5" x14ac:dyDescent="0.25">
      <c r="A26" s="84">
        <v>19</v>
      </c>
      <c r="B26" s="98"/>
      <c r="C26" s="99"/>
      <c r="D26" s="98"/>
      <c r="E26" s="99"/>
    </row>
    <row r="27" spans="1:5" x14ac:dyDescent="0.25">
      <c r="A27" s="84">
        <v>20</v>
      </c>
      <c r="B27" s="98"/>
      <c r="C27" s="99"/>
      <c r="D27" s="98"/>
      <c r="E27" s="99"/>
    </row>
    <row r="28" spans="1:5" x14ac:dyDescent="0.25">
      <c r="A28" s="84">
        <v>21</v>
      </c>
      <c r="B28" s="98"/>
      <c r="C28" s="99"/>
      <c r="D28" s="98"/>
      <c r="E28" s="99"/>
    </row>
    <row r="29" spans="1:5" x14ac:dyDescent="0.25">
      <c r="A29" s="84">
        <v>22</v>
      </c>
      <c r="B29" s="98"/>
      <c r="C29" s="99"/>
      <c r="D29" s="98"/>
      <c r="E29" s="99"/>
    </row>
    <row r="31" spans="1:5" x14ac:dyDescent="0.25">
      <c r="A31" s="149" t="s">
        <v>114</v>
      </c>
      <c r="B31" s="150"/>
      <c r="C31" s="150"/>
      <c r="D31" s="151"/>
      <c r="E31" s="86">
        <f>E3-(SUM(C8:C29))</f>
        <v>0</v>
      </c>
    </row>
    <row r="32" spans="1:5" x14ac:dyDescent="0.25">
      <c r="A32" s="149" t="s">
        <v>109</v>
      </c>
      <c r="B32" s="150"/>
      <c r="C32" s="150"/>
      <c r="D32" s="151"/>
      <c r="E32" s="87">
        <f>IF(E3&gt;0,E31/E2,0%)</f>
        <v>0</v>
      </c>
    </row>
  </sheetData>
  <sheetProtection password="EBB6" sheet="1" objects="1" scenarios="1" selectLockedCells="1"/>
  <mergeCells count="8">
    <mergeCell ref="A32:D32"/>
    <mergeCell ref="A31:D31"/>
    <mergeCell ref="A1:E1"/>
    <mergeCell ref="A2:D2"/>
    <mergeCell ref="A3:D3"/>
    <mergeCell ref="A4:D4"/>
    <mergeCell ref="A5:E5"/>
    <mergeCell ref="A6:E6"/>
  </mergeCells>
  <conditionalFormatting sqref="E4 E32">
    <cfRule type="cellIs" dxfId="3" priority="2" operator="greaterThan">
      <formula>0.1</formula>
    </cfRule>
  </conditionalFormatting>
  <conditionalFormatting sqref="E2:E3">
    <cfRule type="cellIs" dxfId="2" priority="1" operator="equal">
      <formula>0</formula>
    </cfRule>
  </conditionalFormatting>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B8" sqref="B8"/>
    </sheetView>
  </sheetViews>
  <sheetFormatPr baseColWidth="10" defaultRowHeight="15" x14ac:dyDescent="0.25"/>
  <cols>
    <col min="1" max="1" width="3.7109375" bestFit="1" customWidth="1"/>
    <col min="2" max="2" width="65.7109375" customWidth="1"/>
    <col min="3" max="3" width="18.28515625" customWidth="1"/>
    <col min="4" max="4" width="10.85546875" customWidth="1"/>
    <col min="5" max="5" width="31.140625" customWidth="1"/>
  </cols>
  <sheetData>
    <row r="1" spans="1:8" x14ac:dyDescent="0.25">
      <c r="A1" s="147" t="s">
        <v>19</v>
      </c>
      <c r="B1" s="147"/>
      <c r="C1" s="147"/>
      <c r="D1" s="147"/>
      <c r="E1" s="147"/>
    </row>
    <row r="2" spans="1:8" x14ac:dyDescent="0.25">
      <c r="A2" s="148" t="s">
        <v>123</v>
      </c>
      <c r="B2" s="148"/>
      <c r="C2" s="148"/>
      <c r="D2" s="148"/>
      <c r="E2" s="82">
        <f>SUM(Wirtschaftlichkeitslücke!B30:'Wirtschaftlichkeitslücke'!B33)</f>
        <v>0</v>
      </c>
    </row>
    <row r="3" spans="1:8" x14ac:dyDescent="0.25">
      <c r="A3" s="148" t="s">
        <v>115</v>
      </c>
      <c r="B3" s="148"/>
      <c r="C3" s="148"/>
      <c r="D3" s="148"/>
      <c r="E3" s="82">
        <f>Wirtschaftlichkeitslücke!B34</f>
        <v>0</v>
      </c>
    </row>
    <row r="4" spans="1:8" x14ac:dyDescent="0.25">
      <c r="A4" s="148" t="s">
        <v>116</v>
      </c>
      <c r="B4" s="148"/>
      <c r="C4" s="148"/>
      <c r="D4" s="148"/>
      <c r="E4" s="83" t="str">
        <f>IF(E3&gt;0,E3/E2,"Wert wird berechnet...")</f>
        <v>Wert wird berechnet...</v>
      </c>
    </row>
    <row r="5" spans="1:8" x14ac:dyDescent="0.25">
      <c r="A5" s="144"/>
      <c r="B5" s="145"/>
      <c r="C5" s="145"/>
      <c r="D5" s="145"/>
      <c r="E5" s="146"/>
    </row>
    <row r="6" spans="1:8" ht="30.75" customHeight="1" x14ac:dyDescent="0.25">
      <c r="A6" s="148" t="s">
        <v>125</v>
      </c>
      <c r="B6" s="148"/>
      <c r="C6" s="148"/>
      <c r="D6" s="148"/>
      <c r="E6" s="148"/>
      <c r="F6" s="100"/>
      <c r="G6" s="100"/>
      <c r="H6" s="100"/>
    </row>
    <row r="7" spans="1:8" x14ac:dyDescent="0.25">
      <c r="A7" s="84" t="s">
        <v>105</v>
      </c>
      <c r="B7" s="85" t="s">
        <v>117</v>
      </c>
      <c r="C7" s="88" t="s">
        <v>119</v>
      </c>
      <c r="D7" s="88" t="s">
        <v>96</v>
      </c>
      <c r="E7" s="88" t="s">
        <v>107</v>
      </c>
    </row>
    <row r="8" spans="1:8" x14ac:dyDescent="0.25">
      <c r="A8" s="84">
        <v>1</v>
      </c>
      <c r="B8" s="98"/>
      <c r="C8" s="99"/>
      <c r="D8" s="98"/>
      <c r="E8" s="99"/>
    </row>
    <row r="9" spans="1:8" x14ac:dyDescent="0.25">
      <c r="A9" s="84">
        <v>2</v>
      </c>
      <c r="B9" s="98"/>
      <c r="C9" s="99"/>
      <c r="D9" s="98"/>
      <c r="E9" s="99"/>
    </row>
    <row r="10" spans="1:8" x14ac:dyDescent="0.25">
      <c r="A10" s="84">
        <v>3</v>
      </c>
      <c r="B10" s="98"/>
      <c r="C10" s="99"/>
      <c r="D10" s="98"/>
      <c r="E10" s="99"/>
    </row>
    <row r="11" spans="1:8" x14ac:dyDescent="0.25">
      <c r="A11" s="84">
        <v>4</v>
      </c>
      <c r="B11" s="98"/>
      <c r="C11" s="99"/>
      <c r="D11" s="98"/>
      <c r="E11" s="99"/>
    </row>
    <row r="12" spans="1:8" x14ac:dyDescent="0.25">
      <c r="A12" s="84">
        <v>5</v>
      </c>
      <c r="B12" s="98"/>
      <c r="C12" s="99"/>
      <c r="D12" s="98"/>
      <c r="E12" s="99"/>
    </row>
    <row r="13" spans="1:8" x14ac:dyDescent="0.25">
      <c r="A13" s="84">
        <v>6</v>
      </c>
      <c r="B13" s="98"/>
      <c r="C13" s="99"/>
      <c r="D13" s="98"/>
      <c r="E13" s="99"/>
    </row>
    <row r="14" spans="1:8" x14ac:dyDescent="0.25">
      <c r="A14" s="84">
        <v>7</v>
      </c>
      <c r="B14" s="98"/>
      <c r="C14" s="99"/>
      <c r="D14" s="98"/>
      <c r="E14" s="99"/>
    </row>
    <row r="15" spans="1:8" x14ac:dyDescent="0.25">
      <c r="A15" s="84">
        <v>8</v>
      </c>
      <c r="B15" s="98"/>
      <c r="C15" s="99"/>
      <c r="D15" s="98"/>
      <c r="E15" s="99"/>
    </row>
    <row r="16" spans="1:8" x14ac:dyDescent="0.25">
      <c r="A16" s="84">
        <v>9</v>
      </c>
      <c r="B16" s="98"/>
      <c r="C16" s="99"/>
      <c r="D16" s="98"/>
      <c r="E16" s="99"/>
    </row>
    <row r="17" spans="1:5" x14ac:dyDescent="0.25">
      <c r="A17" s="84">
        <v>10</v>
      </c>
      <c r="B17" s="98"/>
      <c r="C17" s="99"/>
      <c r="D17" s="98"/>
      <c r="E17" s="99"/>
    </row>
    <row r="18" spans="1:5" x14ac:dyDescent="0.25">
      <c r="A18" s="84">
        <v>11</v>
      </c>
      <c r="B18" s="98"/>
      <c r="C18" s="99"/>
      <c r="D18" s="98"/>
      <c r="E18" s="99"/>
    </row>
    <row r="19" spans="1:5" x14ac:dyDescent="0.25">
      <c r="A19" s="84">
        <v>12</v>
      </c>
      <c r="B19" s="98"/>
      <c r="C19" s="99"/>
      <c r="D19" s="98"/>
      <c r="E19" s="99"/>
    </row>
    <row r="20" spans="1:5" x14ac:dyDescent="0.25">
      <c r="A20" s="84">
        <v>13</v>
      </c>
      <c r="B20" s="98"/>
      <c r="C20" s="99"/>
      <c r="D20" s="98"/>
      <c r="E20" s="99"/>
    </row>
    <row r="21" spans="1:5" x14ac:dyDescent="0.25">
      <c r="A21" s="84">
        <v>14</v>
      </c>
      <c r="B21" s="98"/>
      <c r="C21" s="99"/>
      <c r="D21" s="98"/>
      <c r="E21" s="99"/>
    </row>
    <row r="22" spans="1:5" x14ac:dyDescent="0.25">
      <c r="A22" s="84">
        <v>15</v>
      </c>
      <c r="B22" s="98"/>
      <c r="C22" s="99"/>
      <c r="D22" s="98"/>
      <c r="E22" s="99"/>
    </row>
    <row r="23" spans="1:5" x14ac:dyDescent="0.25">
      <c r="A23" s="84">
        <v>16</v>
      </c>
      <c r="B23" s="98"/>
      <c r="C23" s="99"/>
      <c r="D23" s="98"/>
      <c r="E23" s="99"/>
    </row>
    <row r="24" spans="1:5" x14ac:dyDescent="0.25">
      <c r="A24" s="84">
        <v>17</v>
      </c>
      <c r="B24" s="98"/>
      <c r="C24" s="99"/>
      <c r="D24" s="98"/>
      <c r="E24" s="99"/>
    </row>
    <row r="25" spans="1:5" x14ac:dyDescent="0.25">
      <c r="A25" s="84">
        <v>18</v>
      </c>
      <c r="B25" s="98"/>
      <c r="C25" s="99"/>
      <c r="D25" s="98"/>
      <c r="E25" s="99"/>
    </row>
    <row r="26" spans="1:5" x14ac:dyDescent="0.25">
      <c r="A26" s="84">
        <v>19</v>
      </c>
      <c r="B26" s="98"/>
      <c r="C26" s="99"/>
      <c r="D26" s="98"/>
      <c r="E26" s="99"/>
    </row>
    <row r="27" spans="1:5" x14ac:dyDescent="0.25">
      <c r="A27" s="84">
        <v>20</v>
      </c>
      <c r="B27" s="98"/>
      <c r="C27" s="99"/>
      <c r="D27" s="98"/>
      <c r="E27" s="99"/>
    </row>
    <row r="28" spans="1:5" x14ac:dyDescent="0.25">
      <c r="A28" s="84">
        <v>21</v>
      </c>
      <c r="B28" s="98"/>
      <c r="C28" s="99"/>
      <c r="D28" s="98"/>
      <c r="E28" s="99"/>
    </row>
    <row r="29" spans="1:5" x14ac:dyDescent="0.25">
      <c r="A29" s="84">
        <v>22</v>
      </c>
      <c r="B29" s="98"/>
      <c r="C29" s="99"/>
      <c r="D29" s="98"/>
      <c r="E29" s="99"/>
    </row>
    <row r="31" spans="1:5" x14ac:dyDescent="0.25">
      <c r="A31" s="144" t="s">
        <v>118</v>
      </c>
      <c r="B31" s="145"/>
      <c r="C31" s="145"/>
      <c r="D31" s="146"/>
      <c r="E31" s="86">
        <f>E3-(SUM(C8:C29))</f>
        <v>0</v>
      </c>
    </row>
    <row r="32" spans="1:5" x14ac:dyDescent="0.25">
      <c r="A32" s="144" t="s">
        <v>109</v>
      </c>
      <c r="B32" s="145"/>
      <c r="C32" s="145"/>
      <c r="D32" s="146"/>
      <c r="E32" s="87">
        <f>IF(E3&gt;0,E31/E2,0%)</f>
        <v>0</v>
      </c>
    </row>
  </sheetData>
  <sheetProtection password="EBB6" sheet="1" objects="1" scenarios="1" selectLockedCells="1"/>
  <mergeCells count="8">
    <mergeCell ref="A32:D32"/>
    <mergeCell ref="A31:D31"/>
    <mergeCell ref="A1:E1"/>
    <mergeCell ref="A2:D2"/>
    <mergeCell ref="A3:D3"/>
    <mergeCell ref="A4:D4"/>
    <mergeCell ref="A5:E5"/>
    <mergeCell ref="A6:E6"/>
  </mergeCells>
  <conditionalFormatting sqref="E4 E32">
    <cfRule type="cellIs" dxfId="1" priority="2" operator="greaterThan">
      <formula>0.1</formula>
    </cfRule>
  </conditionalFormatting>
  <conditionalFormatting sqref="E2:E3">
    <cfRule type="cellIs" dxfId="0" priority="1" operator="equal">
      <formula>0</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Wirtschaftlichkeitslücke</vt:lpstr>
      <vt:lpstr>Einnahmen und Ausgaben</vt:lpstr>
      <vt:lpstr>Überschreitung Benchmark</vt:lpstr>
      <vt:lpstr>Sonst. K. Tiefbau</vt:lpstr>
      <vt:lpstr>Sonst. K. Passive Infrastruktur</vt:lpstr>
      <vt:lpstr>Sonst. K. Aktive Infrastruktur</vt:lpstr>
    </vt:vector>
  </TitlesOfParts>
  <Company>IT Niedersachsen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JHM</dc:creator>
  <cp:lastModifiedBy>Hamouda, Sabrina</cp:lastModifiedBy>
  <cp:lastPrinted>2018-02-21T11:32:03Z</cp:lastPrinted>
  <dcterms:created xsi:type="dcterms:W3CDTF">2015-11-09T10:00:40Z</dcterms:created>
  <dcterms:modified xsi:type="dcterms:W3CDTF">2019-08-05T13:57:35Z</dcterms:modified>
</cp:coreProperties>
</file>