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na.nortmeyer\Downloads\"/>
    </mc:Choice>
  </mc:AlternateContent>
  <xr:revisionPtr revIDLastSave="0" documentId="8_{C79A83B3-2957-486A-A38E-9E6F4ABEAEC6}" xr6:coauthVersionLast="47" xr6:coauthVersionMax="47" xr10:uidLastSave="{00000000-0000-0000-0000-000000000000}"/>
  <workbookProtection workbookAlgorithmName="SHA-512" workbookHashValue="hX1ASLh2fiOWOXKfAJ2b67iU5kcFB4sIVH7xyyAx1uzCw1Wa2ECyKAZ5NpHYA6p5ewIC+9V+/qjfGjAGHdlHbA==" workbookSaltValue="4d8NAPOPwTlCcCsxdEJS+g==" workbookSpinCount="100000" lockStructure="1"/>
  <bookViews>
    <workbookView xWindow="-120" yWindow="-120" windowWidth="29040" windowHeight="15840" tabRatio="768" xr2:uid="{00000000-000D-0000-FFFF-FFFF00000000}"/>
  </bookViews>
  <sheets>
    <sheet name="Sammelbescheinigung Seite 1" sheetId="1" r:id="rId1"/>
    <sheet name="Sammelbescheinigung Seite 2" sheetId="6" r:id="rId2"/>
    <sheet name="Sammelbescheinigung Seite 3" sheetId="7" r:id="rId3"/>
    <sheet name="Einverständnis TN Version 1" sheetId="2" r:id="rId4"/>
    <sheet name="Einverständnis TN Version 2" sheetId="5" r:id="rId5"/>
  </sheets>
  <definedNames>
    <definedName name="_xlnm.Print_Area" localSheetId="3">'Einverständnis TN Version 1'!$A$1:$G$31</definedName>
    <definedName name="_xlnm.Print_Area" localSheetId="0">'Sammelbescheinigung Seite 1'!$A$1:$AO$45</definedName>
    <definedName name="_xlnm.Print_Area" localSheetId="1">'Sammelbescheinigung Seite 2'!$A$1:$AO$45</definedName>
    <definedName name="_xlnm.Print_Area" localSheetId="2">'Sammelbescheinigung Seite 3'!$A$1:$AO$45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D5" i="2" l="1"/>
  <c r="C4" i="5"/>
  <c r="AN7" i="6"/>
  <c r="AN7" i="7"/>
  <c r="K6" i="7"/>
  <c r="G6" i="7"/>
  <c r="K6" i="6"/>
  <c r="G6" i="6"/>
  <c r="I5" i="7" l="1"/>
  <c r="I5" i="6"/>
  <c r="I7" i="7"/>
  <c r="I7" i="6"/>
  <c r="C6" i="7"/>
  <c r="C6" i="6"/>
  <c r="C5" i="7"/>
  <c r="C5" i="6"/>
  <c r="AI38" i="7" l="1"/>
  <c r="AD38" i="7"/>
  <c r="AC38" i="7"/>
  <c r="AA38" i="7"/>
  <c r="V38" i="7"/>
  <c r="U38" i="7"/>
  <c r="T38" i="7"/>
  <c r="S38" i="7"/>
  <c r="Q38" i="7"/>
  <c r="Z38" i="7" s="1"/>
  <c r="AF37" i="7"/>
  <c r="AE37" i="7"/>
  <c r="AD37" i="7"/>
  <c r="AC37" i="7"/>
  <c r="Z37" i="7"/>
  <c r="Y37" i="7"/>
  <c r="N37" i="7"/>
  <c r="O37" i="7" s="1"/>
  <c r="L37" i="7"/>
  <c r="M37" i="7" s="1"/>
  <c r="K37" i="7"/>
  <c r="G37" i="7"/>
  <c r="AF36" i="7"/>
  <c r="AE36" i="7"/>
  <c r="AD36" i="7"/>
  <c r="AC36" i="7"/>
  <c r="Z36" i="7"/>
  <c r="Y36" i="7"/>
  <c r="N36" i="7"/>
  <c r="O36" i="7" s="1"/>
  <c r="L36" i="7"/>
  <c r="M36" i="7" s="1"/>
  <c r="K36" i="7"/>
  <c r="G36" i="7"/>
  <c r="AF35" i="7"/>
  <c r="AE35" i="7"/>
  <c r="AD35" i="7"/>
  <c r="AC35" i="7"/>
  <c r="Z35" i="7"/>
  <c r="Y35" i="7"/>
  <c r="N35" i="7"/>
  <c r="O35" i="7" s="1"/>
  <c r="S35" i="7" s="1"/>
  <c r="L35" i="7"/>
  <c r="M35" i="7" s="1"/>
  <c r="K35" i="7"/>
  <c r="G35" i="7"/>
  <c r="AF34" i="7"/>
  <c r="AE34" i="7"/>
  <c r="AD34" i="7"/>
  <c r="AC34" i="7"/>
  <c r="Z34" i="7"/>
  <c r="Y34" i="7"/>
  <c r="N34" i="7"/>
  <c r="O34" i="7" s="1"/>
  <c r="V34" i="7" s="1"/>
  <c r="L34" i="7"/>
  <c r="M34" i="7" s="1"/>
  <c r="K34" i="7"/>
  <c r="AF33" i="7"/>
  <c r="AE33" i="7"/>
  <c r="AD33" i="7"/>
  <c r="AC33" i="7"/>
  <c r="Z33" i="7"/>
  <c r="Y33" i="7"/>
  <c r="N33" i="7"/>
  <c r="O33" i="7" s="1"/>
  <c r="X33" i="7" s="1"/>
  <c r="L33" i="7"/>
  <c r="M33" i="7" s="1"/>
  <c r="K33" i="7"/>
  <c r="AF32" i="7"/>
  <c r="AE32" i="7"/>
  <c r="AD32" i="7"/>
  <c r="AC32" i="7"/>
  <c r="Z32" i="7"/>
  <c r="Y32" i="7"/>
  <c r="N32" i="7"/>
  <c r="O32" i="7" s="1"/>
  <c r="W32" i="7" s="1"/>
  <c r="M32" i="7"/>
  <c r="L32" i="7"/>
  <c r="K32" i="7"/>
  <c r="AF31" i="7"/>
  <c r="AE31" i="7"/>
  <c r="AD31" i="7"/>
  <c r="AC31" i="7"/>
  <c r="Z31" i="7"/>
  <c r="Y31" i="7"/>
  <c r="N31" i="7"/>
  <c r="O31" i="7" s="1"/>
  <c r="L31" i="7"/>
  <c r="M31" i="7" s="1"/>
  <c r="K31" i="7"/>
  <c r="AF30" i="7"/>
  <c r="AE30" i="7"/>
  <c r="AD30" i="7"/>
  <c r="AC30" i="7"/>
  <c r="Z30" i="7"/>
  <c r="Y30" i="7"/>
  <c r="N30" i="7"/>
  <c r="O30" i="7" s="1"/>
  <c r="M30" i="7"/>
  <c r="L30" i="7"/>
  <c r="K30" i="7"/>
  <c r="AF29" i="7"/>
  <c r="AE29" i="7"/>
  <c r="AD29" i="7"/>
  <c r="AC29" i="7"/>
  <c r="Z29" i="7"/>
  <c r="Y29" i="7"/>
  <c r="N29" i="7"/>
  <c r="O29" i="7" s="1"/>
  <c r="L29" i="7"/>
  <c r="M29" i="7" s="1"/>
  <c r="K29" i="7"/>
  <c r="AF28" i="7"/>
  <c r="AE28" i="7"/>
  <c r="AD28" i="7"/>
  <c r="AC28" i="7"/>
  <c r="Z28" i="7"/>
  <c r="Y28" i="7"/>
  <c r="N28" i="7"/>
  <c r="O28" i="7" s="1"/>
  <c r="X28" i="7" s="1"/>
  <c r="L28" i="7"/>
  <c r="M28" i="7" s="1"/>
  <c r="K28" i="7"/>
  <c r="AF27" i="7"/>
  <c r="AE27" i="7"/>
  <c r="AD27" i="7"/>
  <c r="AC27" i="7"/>
  <c r="Z27" i="7"/>
  <c r="Y27" i="7"/>
  <c r="N27" i="7"/>
  <c r="O27" i="7" s="1"/>
  <c r="S27" i="7" s="1"/>
  <c r="L27" i="7"/>
  <c r="M27" i="7" s="1"/>
  <c r="K27" i="7"/>
  <c r="AF26" i="7"/>
  <c r="AE26" i="7"/>
  <c r="AD26" i="7"/>
  <c r="AC26" i="7"/>
  <c r="Z26" i="7"/>
  <c r="Y26" i="7"/>
  <c r="N26" i="7"/>
  <c r="O26" i="7" s="1"/>
  <c r="V26" i="7" s="1"/>
  <c r="L26" i="7"/>
  <c r="M26" i="7" s="1"/>
  <c r="K26" i="7"/>
  <c r="AF25" i="7"/>
  <c r="AE25" i="7"/>
  <c r="AD25" i="7"/>
  <c r="AC25" i="7"/>
  <c r="Z25" i="7"/>
  <c r="Y25" i="7"/>
  <c r="N25" i="7"/>
  <c r="O25" i="7" s="1"/>
  <c r="X25" i="7" s="1"/>
  <c r="L25" i="7"/>
  <c r="M25" i="7" s="1"/>
  <c r="K25" i="7"/>
  <c r="AF24" i="7"/>
  <c r="AE24" i="7"/>
  <c r="AD24" i="7"/>
  <c r="AC24" i="7"/>
  <c r="Z24" i="7"/>
  <c r="Y24" i="7"/>
  <c r="N24" i="7"/>
  <c r="O24" i="7" s="1"/>
  <c r="W24" i="7" s="1"/>
  <c r="L24" i="7"/>
  <c r="M24" i="7" s="1"/>
  <c r="K24" i="7"/>
  <c r="AF23" i="7"/>
  <c r="AE23" i="7"/>
  <c r="AD23" i="7"/>
  <c r="AC23" i="7"/>
  <c r="Z23" i="7"/>
  <c r="Y23" i="7"/>
  <c r="N23" i="7"/>
  <c r="O23" i="7" s="1"/>
  <c r="L23" i="7"/>
  <c r="M23" i="7" s="1"/>
  <c r="K23" i="7"/>
  <c r="AF22" i="7"/>
  <c r="AE22" i="7"/>
  <c r="AD22" i="7"/>
  <c r="AC22" i="7"/>
  <c r="Z22" i="7"/>
  <c r="Y22" i="7"/>
  <c r="N22" i="7"/>
  <c r="O22" i="7" s="1"/>
  <c r="L22" i="7"/>
  <c r="M22" i="7" s="1"/>
  <c r="K22" i="7"/>
  <c r="AF21" i="7"/>
  <c r="AE21" i="7"/>
  <c r="AD21" i="7"/>
  <c r="AC21" i="7"/>
  <c r="Z21" i="7"/>
  <c r="Y21" i="7"/>
  <c r="N21" i="7"/>
  <c r="O21" i="7" s="1"/>
  <c r="L21" i="7"/>
  <c r="M21" i="7" s="1"/>
  <c r="K21" i="7"/>
  <c r="AF20" i="7"/>
  <c r="AE20" i="7"/>
  <c r="AD20" i="7"/>
  <c r="AC20" i="7"/>
  <c r="Z20" i="7"/>
  <c r="Y20" i="7"/>
  <c r="N20" i="7"/>
  <c r="O20" i="7" s="1"/>
  <c r="X20" i="7" s="1"/>
  <c r="L20" i="7"/>
  <c r="M20" i="7" s="1"/>
  <c r="K20" i="7"/>
  <c r="AF19" i="7"/>
  <c r="AE19" i="7"/>
  <c r="AD19" i="7"/>
  <c r="AC19" i="7"/>
  <c r="Z19" i="7"/>
  <c r="Y19" i="7"/>
  <c r="N19" i="7"/>
  <c r="O19" i="7" s="1"/>
  <c r="S19" i="7" s="1"/>
  <c r="L19" i="7"/>
  <c r="M19" i="7" s="1"/>
  <c r="K19" i="7"/>
  <c r="AF18" i="7"/>
  <c r="AE18" i="7"/>
  <c r="AD18" i="7"/>
  <c r="AC18" i="7"/>
  <c r="Z18" i="7"/>
  <c r="Y18" i="7"/>
  <c r="N18" i="7"/>
  <c r="O18" i="7" s="1"/>
  <c r="V18" i="7" s="1"/>
  <c r="L18" i="7"/>
  <c r="M18" i="7" s="1"/>
  <c r="K18" i="7"/>
  <c r="AF17" i="7"/>
  <c r="AE17" i="7"/>
  <c r="AD17" i="7"/>
  <c r="AC17" i="7"/>
  <c r="Z17" i="7"/>
  <c r="Y17" i="7"/>
  <c r="N17" i="7"/>
  <c r="O17" i="7" s="1"/>
  <c r="W17" i="7" s="1"/>
  <c r="L17" i="7"/>
  <c r="M17" i="7" s="1"/>
  <c r="K17" i="7"/>
  <c r="AF16" i="7"/>
  <c r="AE16" i="7"/>
  <c r="AD16" i="7"/>
  <c r="AC16" i="7"/>
  <c r="Z16" i="7"/>
  <c r="Y16" i="7"/>
  <c r="N16" i="7"/>
  <c r="O16" i="7" s="1"/>
  <c r="W16" i="7" s="1"/>
  <c r="L16" i="7"/>
  <c r="M16" i="7" s="1"/>
  <c r="K16" i="7"/>
  <c r="AF15" i="7"/>
  <c r="AE15" i="7"/>
  <c r="AD15" i="7"/>
  <c r="AC15" i="7"/>
  <c r="Z15" i="7"/>
  <c r="Y15" i="7"/>
  <c r="N15" i="7"/>
  <c r="O15" i="7" s="1"/>
  <c r="L15" i="7"/>
  <c r="M15" i="7" s="1"/>
  <c r="K15" i="7"/>
  <c r="AF14" i="7"/>
  <c r="AE14" i="7"/>
  <c r="AD14" i="7"/>
  <c r="AC14" i="7"/>
  <c r="AB14" i="7"/>
  <c r="AA14" i="7"/>
  <c r="Z14" i="7"/>
  <c r="Y14" i="7"/>
  <c r="N14" i="7"/>
  <c r="O14" i="7" s="1"/>
  <c r="L14" i="7"/>
  <c r="M14" i="7" s="1"/>
  <c r="K14" i="7"/>
  <c r="AF13" i="7"/>
  <c r="AE13" i="7"/>
  <c r="AD13" i="7"/>
  <c r="AC13" i="7"/>
  <c r="AB13" i="7"/>
  <c r="AA13" i="7"/>
  <c r="Z13" i="7"/>
  <c r="Y13" i="7"/>
  <c r="N13" i="7"/>
  <c r="O13" i="7" s="1"/>
  <c r="W13" i="7" s="1"/>
  <c r="L13" i="7"/>
  <c r="M13" i="7" s="1"/>
  <c r="K13" i="7"/>
  <c r="A5" i="7"/>
  <c r="AI38" i="6"/>
  <c r="AD38" i="6"/>
  <c r="AC38" i="6"/>
  <c r="AA38" i="6"/>
  <c r="V38" i="6"/>
  <c r="U38" i="6"/>
  <c r="T38" i="6"/>
  <c r="S38" i="6"/>
  <c r="Q38" i="6"/>
  <c r="Z38" i="6" s="1"/>
  <c r="AF37" i="6"/>
  <c r="AE37" i="6"/>
  <c r="AD37" i="6"/>
  <c r="AC37" i="6"/>
  <c r="Z37" i="6"/>
  <c r="Y37" i="6"/>
  <c r="N37" i="6"/>
  <c r="O37" i="6" s="1"/>
  <c r="U37" i="6" s="1"/>
  <c r="L37" i="6"/>
  <c r="M37" i="6" s="1"/>
  <c r="K37" i="6"/>
  <c r="G37" i="6"/>
  <c r="AF36" i="6"/>
  <c r="AE36" i="6"/>
  <c r="AD36" i="6"/>
  <c r="AC36" i="6"/>
  <c r="Z36" i="6"/>
  <c r="Y36" i="6"/>
  <c r="N36" i="6"/>
  <c r="O36" i="6" s="1"/>
  <c r="M36" i="6"/>
  <c r="L36" i="6"/>
  <c r="K36" i="6"/>
  <c r="G36" i="6"/>
  <c r="AF35" i="6"/>
  <c r="AE35" i="6"/>
  <c r="AD35" i="6"/>
  <c r="AC35" i="6"/>
  <c r="Z35" i="6"/>
  <c r="Y35" i="6"/>
  <c r="O35" i="6"/>
  <c r="U35" i="6" s="1"/>
  <c r="N35" i="6"/>
  <c r="L35" i="6"/>
  <c r="M35" i="6" s="1"/>
  <c r="K35" i="6"/>
  <c r="G35" i="6"/>
  <c r="AF34" i="6"/>
  <c r="AE34" i="6"/>
  <c r="AD34" i="6"/>
  <c r="AC34" i="6"/>
  <c r="Z34" i="6"/>
  <c r="Y34" i="6"/>
  <c r="N34" i="6"/>
  <c r="O34" i="6" s="1"/>
  <c r="L34" i="6"/>
  <c r="M34" i="6" s="1"/>
  <c r="K34" i="6"/>
  <c r="AF33" i="6"/>
  <c r="AE33" i="6"/>
  <c r="AD33" i="6"/>
  <c r="AC33" i="6"/>
  <c r="Z33" i="6"/>
  <c r="Y33" i="6"/>
  <c r="N33" i="6"/>
  <c r="O33" i="6" s="1"/>
  <c r="U33" i="6" s="1"/>
  <c r="L33" i="6"/>
  <c r="M33" i="6" s="1"/>
  <c r="K33" i="6"/>
  <c r="AF32" i="6"/>
  <c r="AE32" i="6"/>
  <c r="AD32" i="6"/>
  <c r="AC32" i="6"/>
  <c r="Z32" i="6"/>
  <c r="Y32" i="6"/>
  <c r="N32" i="6"/>
  <c r="O32" i="6" s="1"/>
  <c r="L32" i="6"/>
  <c r="M32" i="6" s="1"/>
  <c r="K32" i="6"/>
  <c r="AF31" i="6"/>
  <c r="AE31" i="6"/>
  <c r="AD31" i="6"/>
  <c r="AC31" i="6"/>
  <c r="Z31" i="6"/>
  <c r="Y31" i="6"/>
  <c r="N31" i="6"/>
  <c r="O31" i="6" s="1"/>
  <c r="U31" i="6" s="1"/>
  <c r="L31" i="6"/>
  <c r="M31" i="6" s="1"/>
  <c r="K31" i="6"/>
  <c r="AF30" i="6"/>
  <c r="AE30" i="6"/>
  <c r="AD30" i="6"/>
  <c r="AC30" i="6"/>
  <c r="Z30" i="6"/>
  <c r="Y30" i="6"/>
  <c r="N30" i="6"/>
  <c r="O30" i="6" s="1"/>
  <c r="L30" i="6"/>
  <c r="M30" i="6" s="1"/>
  <c r="K30" i="6"/>
  <c r="AF29" i="6"/>
  <c r="AE29" i="6"/>
  <c r="AD29" i="6"/>
  <c r="AC29" i="6"/>
  <c r="Z29" i="6"/>
  <c r="Y29" i="6"/>
  <c r="N29" i="6"/>
  <c r="O29" i="6" s="1"/>
  <c r="U29" i="6" s="1"/>
  <c r="L29" i="6"/>
  <c r="M29" i="6" s="1"/>
  <c r="K29" i="6"/>
  <c r="AF28" i="6"/>
  <c r="AE28" i="6"/>
  <c r="AD28" i="6"/>
  <c r="AC28" i="6"/>
  <c r="Z28" i="6"/>
  <c r="Y28" i="6"/>
  <c r="N28" i="6"/>
  <c r="O28" i="6" s="1"/>
  <c r="L28" i="6"/>
  <c r="M28" i="6" s="1"/>
  <c r="K28" i="6"/>
  <c r="AF27" i="6"/>
  <c r="AE27" i="6"/>
  <c r="AD27" i="6"/>
  <c r="AC27" i="6"/>
  <c r="Z27" i="6"/>
  <c r="Y27" i="6"/>
  <c r="N27" i="6"/>
  <c r="O27" i="6" s="1"/>
  <c r="U27" i="6" s="1"/>
  <c r="L27" i="6"/>
  <c r="M27" i="6" s="1"/>
  <c r="K27" i="6"/>
  <c r="AF26" i="6"/>
  <c r="AE26" i="6"/>
  <c r="AD26" i="6"/>
  <c r="AC26" i="6"/>
  <c r="Z26" i="6"/>
  <c r="Y26" i="6"/>
  <c r="N26" i="6"/>
  <c r="O26" i="6" s="1"/>
  <c r="L26" i="6"/>
  <c r="M26" i="6" s="1"/>
  <c r="K26" i="6"/>
  <c r="AF25" i="6"/>
  <c r="AE25" i="6"/>
  <c r="AD25" i="6"/>
  <c r="AC25" i="6"/>
  <c r="Z25" i="6"/>
  <c r="Y25" i="6"/>
  <c r="N25" i="6"/>
  <c r="O25" i="6" s="1"/>
  <c r="U25" i="6" s="1"/>
  <c r="L25" i="6"/>
  <c r="M25" i="6" s="1"/>
  <c r="K25" i="6"/>
  <c r="AF24" i="6"/>
  <c r="AE24" i="6"/>
  <c r="AD24" i="6"/>
  <c r="AC24" i="6"/>
  <c r="Z24" i="6"/>
  <c r="Y24" i="6"/>
  <c r="N24" i="6"/>
  <c r="O24" i="6" s="1"/>
  <c r="L24" i="6"/>
  <c r="M24" i="6" s="1"/>
  <c r="K24" i="6"/>
  <c r="AF23" i="6"/>
  <c r="AE23" i="6"/>
  <c r="AD23" i="6"/>
  <c r="AC23" i="6"/>
  <c r="Z23" i="6"/>
  <c r="Y23" i="6"/>
  <c r="N23" i="6"/>
  <c r="O23" i="6" s="1"/>
  <c r="U23" i="6" s="1"/>
  <c r="L23" i="6"/>
  <c r="M23" i="6" s="1"/>
  <c r="K23" i="6"/>
  <c r="AF22" i="6"/>
  <c r="AE22" i="6"/>
  <c r="AD22" i="6"/>
  <c r="AC22" i="6"/>
  <c r="Z22" i="6"/>
  <c r="Y22" i="6"/>
  <c r="N22" i="6"/>
  <c r="O22" i="6" s="1"/>
  <c r="L22" i="6"/>
  <c r="M22" i="6" s="1"/>
  <c r="K22" i="6"/>
  <c r="AF21" i="6"/>
  <c r="AE21" i="6"/>
  <c r="AD21" i="6"/>
  <c r="AC21" i="6"/>
  <c r="Z21" i="6"/>
  <c r="Y21" i="6"/>
  <c r="N21" i="6"/>
  <c r="O21" i="6" s="1"/>
  <c r="T21" i="6" s="1"/>
  <c r="L21" i="6"/>
  <c r="M21" i="6" s="1"/>
  <c r="K21" i="6"/>
  <c r="AF20" i="6"/>
  <c r="AE20" i="6"/>
  <c r="AD20" i="6"/>
  <c r="AC20" i="6"/>
  <c r="Z20" i="6"/>
  <c r="Y20" i="6"/>
  <c r="N20" i="6"/>
  <c r="O20" i="6" s="1"/>
  <c r="L20" i="6"/>
  <c r="M20" i="6" s="1"/>
  <c r="K20" i="6"/>
  <c r="AF19" i="6"/>
  <c r="AE19" i="6"/>
  <c r="AD19" i="6"/>
  <c r="AC19" i="6"/>
  <c r="Z19" i="6"/>
  <c r="Y19" i="6"/>
  <c r="N19" i="6"/>
  <c r="O19" i="6" s="1"/>
  <c r="U19" i="6" s="1"/>
  <c r="L19" i="6"/>
  <c r="M19" i="6" s="1"/>
  <c r="K19" i="6"/>
  <c r="AF18" i="6"/>
  <c r="AE18" i="6"/>
  <c r="AD18" i="6"/>
  <c r="AC18" i="6"/>
  <c r="Z18" i="6"/>
  <c r="Y18" i="6"/>
  <c r="N18" i="6"/>
  <c r="O18" i="6" s="1"/>
  <c r="L18" i="6"/>
  <c r="M18" i="6" s="1"/>
  <c r="K18" i="6"/>
  <c r="AF17" i="6"/>
  <c r="AE17" i="6"/>
  <c r="AD17" i="6"/>
  <c r="AC17" i="6"/>
  <c r="Z17" i="6"/>
  <c r="Y17" i="6"/>
  <c r="N17" i="6"/>
  <c r="O17" i="6" s="1"/>
  <c r="U17" i="6" s="1"/>
  <c r="L17" i="6"/>
  <c r="M17" i="6" s="1"/>
  <c r="K17" i="6"/>
  <c r="AF16" i="6"/>
  <c r="AE16" i="6"/>
  <c r="AD16" i="6"/>
  <c r="AC16" i="6"/>
  <c r="Z16" i="6"/>
  <c r="Y16" i="6"/>
  <c r="N16" i="6"/>
  <c r="O16" i="6" s="1"/>
  <c r="L16" i="6"/>
  <c r="M16" i="6" s="1"/>
  <c r="K16" i="6"/>
  <c r="AF15" i="6"/>
  <c r="AE15" i="6"/>
  <c r="AD15" i="6"/>
  <c r="AC15" i="6"/>
  <c r="Z15" i="6"/>
  <c r="Y15" i="6"/>
  <c r="N15" i="6"/>
  <c r="O15" i="6" s="1"/>
  <c r="T15" i="6" s="1"/>
  <c r="L15" i="6"/>
  <c r="M15" i="6" s="1"/>
  <c r="K15" i="6"/>
  <c r="AF14" i="6"/>
  <c r="AE14" i="6"/>
  <c r="AD14" i="6"/>
  <c r="AC14" i="6"/>
  <c r="AB14" i="6"/>
  <c r="AA14" i="6"/>
  <c r="Z14" i="6"/>
  <c r="Y14" i="6"/>
  <c r="N14" i="6"/>
  <c r="O14" i="6" s="1"/>
  <c r="L14" i="6"/>
  <c r="M14" i="6" s="1"/>
  <c r="K14" i="6"/>
  <c r="AF13" i="6"/>
  <c r="AE13" i="6"/>
  <c r="AD13" i="6"/>
  <c r="AC13" i="6"/>
  <c r="AB13" i="6"/>
  <c r="AA13" i="6"/>
  <c r="Z13" i="6"/>
  <c r="Y13" i="6"/>
  <c r="N13" i="6"/>
  <c r="O13" i="6" s="1"/>
  <c r="L13" i="6"/>
  <c r="M13" i="6" s="1"/>
  <c r="K13" i="6"/>
  <c r="A5" i="6"/>
  <c r="P24" i="6" l="1"/>
  <c r="U24" i="7"/>
  <c r="P20" i="7"/>
  <c r="AK20" i="7" s="1"/>
  <c r="X17" i="7"/>
  <c r="U16" i="7"/>
  <c r="X13" i="7"/>
  <c r="P14" i="6"/>
  <c r="P21" i="6"/>
  <c r="T13" i="7"/>
  <c r="T16" i="7"/>
  <c r="T27" i="7"/>
  <c r="S24" i="7"/>
  <c r="P36" i="7"/>
  <c r="AB36" i="7" s="1"/>
  <c r="T24" i="7"/>
  <c r="S16" i="7"/>
  <c r="P27" i="7"/>
  <c r="P29" i="7"/>
  <c r="P37" i="7"/>
  <c r="P27" i="6"/>
  <c r="P13" i="6"/>
  <c r="P31" i="6"/>
  <c r="Q31" i="6" s="1"/>
  <c r="P33" i="6"/>
  <c r="S32" i="7"/>
  <c r="P19" i="6"/>
  <c r="P13" i="7"/>
  <c r="X32" i="7"/>
  <c r="P28" i="6"/>
  <c r="P17" i="7"/>
  <c r="P25" i="6"/>
  <c r="AG25" i="6" s="1"/>
  <c r="S13" i="7"/>
  <c r="P21" i="7"/>
  <c r="P26" i="7"/>
  <c r="P15" i="6"/>
  <c r="P29" i="6"/>
  <c r="T32" i="7"/>
  <c r="T35" i="7"/>
  <c r="P17" i="6"/>
  <c r="AG17" i="6" s="1"/>
  <c r="P22" i="6"/>
  <c r="P36" i="6"/>
  <c r="U13" i="7"/>
  <c r="P19" i="7"/>
  <c r="U32" i="7"/>
  <c r="P34" i="7"/>
  <c r="W17" i="6"/>
  <c r="P35" i="6"/>
  <c r="X16" i="7"/>
  <c r="T19" i="7"/>
  <c r="X24" i="7"/>
  <c r="P28" i="7"/>
  <c r="P32" i="7"/>
  <c r="W29" i="6"/>
  <c r="P23" i="6"/>
  <c r="P37" i="6"/>
  <c r="AG37" i="6" s="1"/>
  <c r="P18" i="7"/>
  <c r="AG18" i="7" s="1"/>
  <c r="P35" i="7"/>
  <c r="AG35" i="7" s="1"/>
  <c r="P30" i="6"/>
  <c r="AG30" i="6" s="1"/>
  <c r="P16" i="7"/>
  <c r="P24" i="7"/>
  <c r="AG24" i="7" s="1"/>
  <c r="X30" i="7"/>
  <c r="P30" i="7"/>
  <c r="W30" i="7"/>
  <c r="V30" i="7"/>
  <c r="U30" i="7"/>
  <c r="T30" i="7"/>
  <c r="S30" i="7"/>
  <c r="AB37" i="7"/>
  <c r="AB20" i="7"/>
  <c r="AB24" i="7"/>
  <c r="U37" i="7"/>
  <c r="T37" i="7"/>
  <c r="S37" i="7"/>
  <c r="X37" i="7"/>
  <c r="W37" i="7"/>
  <c r="V37" i="7"/>
  <c r="X22" i="7"/>
  <c r="P22" i="7"/>
  <c r="W22" i="7"/>
  <c r="S22" i="7"/>
  <c r="V22" i="7"/>
  <c r="U22" i="7"/>
  <c r="T22" i="7"/>
  <c r="AB27" i="7"/>
  <c r="AB19" i="7"/>
  <c r="U29" i="7"/>
  <c r="T29" i="7"/>
  <c r="S29" i="7"/>
  <c r="X29" i="7"/>
  <c r="V29" i="7"/>
  <c r="W29" i="7"/>
  <c r="AB34" i="7"/>
  <c r="W15" i="7"/>
  <c r="V15" i="7"/>
  <c r="U15" i="7"/>
  <c r="T15" i="7"/>
  <c r="X15" i="7"/>
  <c r="S15" i="7"/>
  <c r="P15" i="7"/>
  <c r="U21" i="7"/>
  <c r="T21" i="7"/>
  <c r="S21" i="7"/>
  <c r="X21" i="7"/>
  <c r="W21" i="7"/>
  <c r="V21" i="7"/>
  <c r="AB26" i="7"/>
  <c r="X36" i="7"/>
  <c r="W36" i="7"/>
  <c r="V36" i="7"/>
  <c r="U36" i="7"/>
  <c r="T36" i="7"/>
  <c r="S36" i="7"/>
  <c r="X14" i="7"/>
  <c r="P14" i="7"/>
  <c r="AG14" i="7" s="1"/>
  <c r="W14" i="7"/>
  <c r="V14" i="7"/>
  <c r="U14" i="7"/>
  <c r="T14" i="7"/>
  <c r="S14" i="7"/>
  <c r="AB29" i="7"/>
  <c r="W31" i="7"/>
  <c r="V31" i="7"/>
  <c r="U31" i="7"/>
  <c r="T31" i="7"/>
  <c r="S31" i="7"/>
  <c r="X31" i="7"/>
  <c r="P31" i="7"/>
  <c r="AB21" i="7"/>
  <c r="W23" i="7"/>
  <c r="V23" i="7"/>
  <c r="U23" i="7"/>
  <c r="T23" i="7"/>
  <c r="P23" i="7"/>
  <c r="S23" i="7"/>
  <c r="X23" i="7"/>
  <c r="AB28" i="7"/>
  <c r="AB32" i="7"/>
  <c r="AB16" i="7"/>
  <c r="W34" i="7"/>
  <c r="V13" i="7"/>
  <c r="V16" i="7"/>
  <c r="S17" i="7"/>
  <c r="X18" i="7"/>
  <c r="U19" i="7"/>
  <c r="V24" i="7"/>
  <c r="S25" i="7"/>
  <c r="X26" i="7"/>
  <c r="U27" i="7"/>
  <c r="V32" i="7"/>
  <c r="S33" i="7"/>
  <c r="X34" i="7"/>
  <c r="U35" i="7"/>
  <c r="W18" i="7"/>
  <c r="T17" i="7"/>
  <c r="AB17" i="7"/>
  <c r="V19" i="7"/>
  <c r="S20" i="7"/>
  <c r="T25" i="7"/>
  <c r="V27" i="7"/>
  <c r="S28" i="7"/>
  <c r="T33" i="7"/>
  <c r="V35" i="7"/>
  <c r="W26" i="7"/>
  <c r="U25" i="7"/>
  <c r="W27" i="7"/>
  <c r="T28" i="7"/>
  <c r="U33" i="7"/>
  <c r="W35" i="7"/>
  <c r="U17" i="7"/>
  <c r="W19" i="7"/>
  <c r="T20" i="7"/>
  <c r="V17" i="7"/>
  <c r="S18" i="7"/>
  <c r="X19" i="7"/>
  <c r="U20" i="7"/>
  <c r="V25" i="7"/>
  <c r="S26" i="7"/>
  <c r="X27" i="7"/>
  <c r="U28" i="7"/>
  <c r="V33" i="7"/>
  <c r="S34" i="7"/>
  <c r="X35" i="7"/>
  <c r="T18" i="7"/>
  <c r="V20" i="7"/>
  <c r="W25" i="7"/>
  <c r="T26" i="7"/>
  <c r="V28" i="7"/>
  <c r="W33" i="7"/>
  <c r="T34" i="7"/>
  <c r="Y38" i="7"/>
  <c r="U18" i="7"/>
  <c r="W20" i="7"/>
  <c r="P25" i="7"/>
  <c r="U26" i="7"/>
  <c r="W28" i="7"/>
  <c r="P33" i="7"/>
  <c r="U34" i="7"/>
  <c r="X26" i="6"/>
  <c r="W26" i="6"/>
  <c r="S26" i="6"/>
  <c r="V26" i="6"/>
  <c r="U26" i="6"/>
  <c r="T26" i="6"/>
  <c r="X16" i="6"/>
  <c r="W16" i="6"/>
  <c r="V16" i="6"/>
  <c r="U16" i="6"/>
  <c r="S16" i="6"/>
  <c r="T16" i="6"/>
  <c r="X18" i="6"/>
  <c r="U18" i="6"/>
  <c r="W18" i="6"/>
  <c r="S18" i="6"/>
  <c r="V18" i="6"/>
  <c r="T18" i="6"/>
  <c r="P20" i="6"/>
  <c r="AB29" i="6"/>
  <c r="X32" i="6"/>
  <c r="W32" i="6"/>
  <c r="V32" i="6"/>
  <c r="U32" i="6"/>
  <c r="T32" i="6"/>
  <c r="S32" i="6"/>
  <c r="P34" i="6"/>
  <c r="X34" i="6"/>
  <c r="W34" i="6"/>
  <c r="V34" i="6"/>
  <c r="U34" i="6"/>
  <c r="T34" i="6"/>
  <c r="S34" i="6"/>
  <c r="X22" i="6"/>
  <c r="W22" i="6"/>
  <c r="S22" i="6"/>
  <c r="V22" i="6"/>
  <c r="U22" i="6"/>
  <c r="T22" i="6"/>
  <c r="AB31" i="6"/>
  <c r="X36" i="6"/>
  <c r="W36" i="6"/>
  <c r="V36" i="6"/>
  <c r="U36" i="6"/>
  <c r="T36" i="6"/>
  <c r="S36" i="6"/>
  <c r="X20" i="6"/>
  <c r="W20" i="6"/>
  <c r="S20" i="6"/>
  <c r="V20" i="6"/>
  <c r="U20" i="6"/>
  <c r="T20" i="6"/>
  <c r="X14" i="6"/>
  <c r="W14" i="6"/>
  <c r="V14" i="6"/>
  <c r="U14" i="6"/>
  <c r="S14" i="6"/>
  <c r="T14" i="6"/>
  <c r="Q24" i="6"/>
  <c r="AB24" i="6"/>
  <c r="AB19" i="6"/>
  <c r="X24" i="6"/>
  <c r="W24" i="6"/>
  <c r="U24" i="6"/>
  <c r="V24" i="6"/>
  <c r="T24" i="6"/>
  <c r="S24" i="6"/>
  <c r="P26" i="6"/>
  <c r="AB33" i="6"/>
  <c r="AB21" i="6"/>
  <c r="Q28" i="6"/>
  <c r="AB28" i="6"/>
  <c r="T13" i="6"/>
  <c r="S13" i="6"/>
  <c r="V13" i="6"/>
  <c r="X13" i="6"/>
  <c r="W13" i="6"/>
  <c r="U13" i="6"/>
  <c r="P16" i="6"/>
  <c r="AB23" i="6"/>
  <c r="X28" i="6"/>
  <c r="W28" i="6"/>
  <c r="S28" i="6"/>
  <c r="V28" i="6"/>
  <c r="U28" i="6"/>
  <c r="T28" i="6"/>
  <c r="AB15" i="6"/>
  <c r="P18" i="6"/>
  <c r="AB27" i="6"/>
  <c r="Q27" i="6"/>
  <c r="X30" i="6"/>
  <c r="W30" i="6"/>
  <c r="S30" i="6"/>
  <c r="V30" i="6"/>
  <c r="U30" i="6"/>
  <c r="T30" i="6"/>
  <c r="P32" i="6"/>
  <c r="U15" i="6"/>
  <c r="U21" i="6"/>
  <c r="V15" i="6"/>
  <c r="V17" i="6"/>
  <c r="V19" i="6"/>
  <c r="V21" i="6"/>
  <c r="V23" i="6"/>
  <c r="V25" i="6"/>
  <c r="V27" i="6"/>
  <c r="V29" i="6"/>
  <c r="V31" i="6"/>
  <c r="V33" i="6"/>
  <c r="V35" i="6"/>
  <c r="V37" i="6"/>
  <c r="W31" i="6"/>
  <c r="W33" i="6"/>
  <c r="W35" i="6"/>
  <c r="W37" i="6"/>
  <c r="X15" i="6"/>
  <c r="X17" i="6"/>
  <c r="X19" i="6"/>
  <c r="X21" i="6"/>
  <c r="X23" i="6"/>
  <c r="X25" i="6"/>
  <c r="X27" i="6"/>
  <c r="X29" i="6"/>
  <c r="X31" i="6"/>
  <c r="X33" i="6"/>
  <c r="X35" i="6"/>
  <c r="X37" i="6"/>
  <c r="W23" i="6"/>
  <c r="W15" i="6"/>
  <c r="W19" i="6"/>
  <c r="W21" i="6"/>
  <c r="W25" i="6"/>
  <c r="W27" i="6"/>
  <c r="S15" i="6"/>
  <c r="S17" i="6"/>
  <c r="S19" i="6"/>
  <c r="S21" i="6"/>
  <c r="S23" i="6"/>
  <c r="S25" i="6"/>
  <c r="S27" i="6"/>
  <c r="S29" i="6"/>
  <c r="S31" i="6"/>
  <c r="S33" i="6"/>
  <c r="S35" i="6"/>
  <c r="S37" i="6"/>
  <c r="Y38" i="6"/>
  <c r="T17" i="6"/>
  <c r="T19" i="6"/>
  <c r="T23" i="6"/>
  <c r="T25" i="6"/>
  <c r="T27" i="6"/>
  <c r="T29" i="6"/>
  <c r="T31" i="6"/>
  <c r="T33" i="6"/>
  <c r="T35" i="6"/>
  <c r="T37" i="6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3" i="1"/>
  <c r="G35" i="1"/>
  <c r="G36" i="1"/>
  <c r="G37" i="1"/>
  <c r="AB35" i="7" l="1"/>
  <c r="Q20" i="7"/>
  <c r="AA27" i="7"/>
  <c r="AG27" i="7"/>
  <c r="AH27" i="7" s="1"/>
  <c r="AJ27" i="7" s="1"/>
  <c r="AA21" i="7"/>
  <c r="AG21" i="7"/>
  <c r="AH21" i="7" s="1"/>
  <c r="AJ21" i="7" s="1"/>
  <c r="AA26" i="7"/>
  <c r="AG26" i="7"/>
  <c r="AH26" i="7" s="1"/>
  <c r="AJ26" i="7" s="1"/>
  <c r="AA33" i="7"/>
  <c r="AG33" i="7"/>
  <c r="AH33" i="7" s="1"/>
  <c r="AJ33" i="7" s="1"/>
  <c r="AA36" i="7"/>
  <c r="AG36" i="7"/>
  <c r="AH36" i="7" s="1"/>
  <c r="AJ36" i="7" s="1"/>
  <c r="AA22" i="7"/>
  <c r="AG22" i="7"/>
  <c r="AA15" i="7"/>
  <c r="AG15" i="7"/>
  <c r="AH15" i="7" s="1"/>
  <c r="AJ15" i="7" s="1"/>
  <c r="AA30" i="7"/>
  <c r="AG30" i="7"/>
  <c r="AH30" i="7" s="1"/>
  <c r="AJ30" i="7" s="1"/>
  <c r="AK17" i="7"/>
  <c r="AG17" i="7"/>
  <c r="AH17" i="7" s="1"/>
  <c r="AJ17" i="7" s="1"/>
  <c r="AA23" i="7"/>
  <c r="AG23" i="7"/>
  <c r="AH23" i="7" s="1"/>
  <c r="AJ23" i="7" s="1"/>
  <c r="AA25" i="7"/>
  <c r="AG25" i="7"/>
  <c r="AH25" i="7" s="1"/>
  <c r="AJ25" i="7" s="1"/>
  <c r="AA34" i="7"/>
  <c r="AG34" i="7"/>
  <c r="AH34" i="7" s="1"/>
  <c r="AJ34" i="7" s="1"/>
  <c r="AA20" i="7"/>
  <c r="AG20" i="7"/>
  <c r="AH20" i="7" s="1"/>
  <c r="AJ20" i="7" s="1"/>
  <c r="AA31" i="7"/>
  <c r="AG31" i="7"/>
  <c r="AK32" i="7"/>
  <c r="AG32" i="7"/>
  <c r="AH32" i="7" s="1"/>
  <c r="AJ32" i="7" s="1"/>
  <c r="AA37" i="7"/>
  <c r="AG37" i="7"/>
  <c r="AH37" i="7" s="1"/>
  <c r="AJ37" i="7" s="1"/>
  <c r="AA16" i="7"/>
  <c r="AG16" i="7"/>
  <c r="AH16" i="7" s="1"/>
  <c r="AJ16" i="7" s="1"/>
  <c r="AA28" i="7"/>
  <c r="AG28" i="7"/>
  <c r="AH28" i="7" s="1"/>
  <c r="AJ28" i="7" s="1"/>
  <c r="AA19" i="7"/>
  <c r="AG19" i="7"/>
  <c r="AH19" i="7" s="1"/>
  <c r="AJ19" i="7" s="1"/>
  <c r="AK13" i="7"/>
  <c r="AG13" i="7"/>
  <c r="AH13" i="7" s="1"/>
  <c r="AA29" i="7"/>
  <c r="AG29" i="7"/>
  <c r="AH29" i="7" s="1"/>
  <c r="AJ29" i="7" s="1"/>
  <c r="AA18" i="6"/>
  <c r="AG18" i="6"/>
  <c r="AH18" i="6" s="1"/>
  <c r="AJ18" i="6" s="1"/>
  <c r="AA19" i="6"/>
  <c r="AG19" i="6"/>
  <c r="AA21" i="6"/>
  <c r="AG21" i="6"/>
  <c r="AH21" i="6" s="1"/>
  <c r="AJ21" i="6" s="1"/>
  <c r="Q36" i="6"/>
  <c r="AG36" i="6"/>
  <c r="AH36" i="6" s="1"/>
  <c r="AJ36" i="6" s="1"/>
  <c r="Q14" i="6"/>
  <c r="AG14" i="6"/>
  <c r="AH14" i="6" s="1"/>
  <c r="AJ14" i="6" s="1"/>
  <c r="Q22" i="6"/>
  <c r="AG22" i="6"/>
  <c r="AH22" i="6" s="1"/>
  <c r="AJ22" i="6" s="1"/>
  <c r="AA33" i="6"/>
  <c r="AG33" i="6"/>
  <c r="AH33" i="6" s="1"/>
  <c r="AJ33" i="6" s="1"/>
  <c r="Q35" i="6"/>
  <c r="AG35" i="6"/>
  <c r="AH35" i="6" s="1"/>
  <c r="AJ35" i="6" s="1"/>
  <c r="AA31" i="6"/>
  <c r="AG31" i="6"/>
  <c r="AH31" i="6" s="1"/>
  <c r="AJ31" i="6" s="1"/>
  <c r="AA16" i="6"/>
  <c r="AG16" i="6"/>
  <c r="AH16" i="6" s="1"/>
  <c r="AJ16" i="6" s="1"/>
  <c r="AA26" i="6"/>
  <c r="AG26" i="6"/>
  <c r="AH26" i="6" s="1"/>
  <c r="AJ26" i="6" s="1"/>
  <c r="AA23" i="6"/>
  <c r="AG23" i="6"/>
  <c r="AH23" i="6" s="1"/>
  <c r="AJ23" i="6" s="1"/>
  <c r="AA28" i="6"/>
  <c r="AG28" i="6"/>
  <c r="AH28" i="6" s="1"/>
  <c r="AJ28" i="6" s="1"/>
  <c r="AA27" i="6"/>
  <c r="AG27" i="6"/>
  <c r="AH27" i="6" s="1"/>
  <c r="AJ27" i="6" s="1"/>
  <c r="AA34" i="6"/>
  <c r="AG34" i="6"/>
  <c r="AH34" i="6" s="1"/>
  <c r="AJ34" i="6" s="1"/>
  <c r="AA20" i="6"/>
  <c r="AG20" i="6"/>
  <c r="AH20" i="6" s="1"/>
  <c r="AJ20" i="6" s="1"/>
  <c r="AK29" i="6"/>
  <c r="AG29" i="6"/>
  <c r="AH29" i="6" s="1"/>
  <c r="AJ29" i="6" s="1"/>
  <c r="AA32" i="6"/>
  <c r="AG32" i="6"/>
  <c r="AH32" i="6" s="1"/>
  <c r="AJ32" i="6" s="1"/>
  <c r="AA15" i="6"/>
  <c r="AG15" i="6"/>
  <c r="AH15" i="6" s="1"/>
  <c r="AJ15" i="6" s="1"/>
  <c r="AA24" i="6"/>
  <c r="AG24" i="6"/>
  <c r="AH24" i="6" s="1"/>
  <c r="AJ24" i="6" s="1"/>
  <c r="Q13" i="6"/>
  <c r="AG13" i="6"/>
  <c r="AH13" i="6" s="1"/>
  <c r="Q17" i="7"/>
  <c r="Q23" i="6"/>
  <c r="AK24" i="6"/>
  <c r="Q36" i="7"/>
  <c r="AK31" i="6"/>
  <c r="AK29" i="7"/>
  <c r="Q29" i="7"/>
  <c r="AK19" i="6"/>
  <c r="AK27" i="7"/>
  <c r="AK13" i="6"/>
  <c r="Q21" i="6"/>
  <c r="AK14" i="6"/>
  <c r="AK21" i="6"/>
  <c r="Q27" i="7"/>
  <c r="AK26" i="7"/>
  <c r="Q19" i="6"/>
  <c r="AH19" i="6"/>
  <c r="AJ19" i="6" s="1"/>
  <c r="Q26" i="7"/>
  <c r="AK23" i="6"/>
  <c r="Q28" i="7"/>
  <c r="AK37" i="7"/>
  <c r="Q37" i="7"/>
  <c r="Q34" i="7"/>
  <c r="AK34" i="7"/>
  <c r="AK36" i="7"/>
  <c r="AK27" i="6"/>
  <c r="Q33" i="6"/>
  <c r="AK22" i="6"/>
  <c r="AK33" i="6"/>
  <c r="AK28" i="6"/>
  <c r="AK36" i="6"/>
  <c r="Q21" i="7"/>
  <c r="AH24" i="7"/>
  <c r="AJ24" i="7" s="1"/>
  <c r="AA24" i="7"/>
  <c r="AA32" i="7"/>
  <c r="Q16" i="7"/>
  <c r="AK19" i="7"/>
  <c r="Q19" i="7"/>
  <c r="AK35" i="7"/>
  <c r="AA35" i="7"/>
  <c r="AK18" i="7"/>
  <c r="AA18" i="7"/>
  <c r="AK28" i="7"/>
  <c r="Q13" i="7"/>
  <c r="AK16" i="7"/>
  <c r="AK21" i="7"/>
  <c r="AA17" i="7"/>
  <c r="AK24" i="7"/>
  <c r="Q29" i="6"/>
  <c r="AA29" i="6"/>
  <c r="Q30" i="6"/>
  <c r="AA30" i="6"/>
  <c r="AB36" i="6"/>
  <c r="AA36" i="6"/>
  <c r="Q15" i="6"/>
  <c r="AB22" i="6"/>
  <c r="AA22" i="6"/>
  <c r="AH37" i="6"/>
  <c r="AJ37" i="6" s="1"/>
  <c r="AA37" i="6"/>
  <c r="AK35" i="6"/>
  <c r="AA35" i="6"/>
  <c r="Q17" i="6"/>
  <c r="AA17" i="6"/>
  <c r="AK25" i="6"/>
  <c r="AA25" i="6"/>
  <c r="AK15" i="6"/>
  <c r="Q25" i="6"/>
  <c r="Q18" i="7"/>
  <c r="AH25" i="6"/>
  <c r="AJ25" i="6" s="1"/>
  <c r="AH18" i="7"/>
  <c r="AJ18" i="7" s="1"/>
  <c r="AB25" i="6"/>
  <c r="AB37" i="6"/>
  <c r="Q32" i="7"/>
  <c r="AH17" i="6"/>
  <c r="AJ17" i="6" s="1"/>
  <c r="R32" i="7"/>
  <c r="R16" i="7"/>
  <c r="AH35" i="7"/>
  <c r="AJ35" i="7" s="1"/>
  <c r="Q35" i="7"/>
  <c r="R27" i="7"/>
  <c r="R13" i="7"/>
  <c r="Q24" i="7"/>
  <c r="AB18" i="7"/>
  <c r="AK30" i="6"/>
  <c r="AK37" i="6"/>
  <c r="AB17" i="6"/>
  <c r="AB30" i="6"/>
  <c r="AK17" i="6"/>
  <c r="AH30" i="6"/>
  <c r="AJ30" i="6" s="1"/>
  <c r="AB35" i="6"/>
  <c r="Q37" i="6"/>
  <c r="R24" i="7"/>
  <c r="R37" i="6"/>
  <c r="R23" i="6"/>
  <c r="R13" i="6"/>
  <c r="R36" i="6"/>
  <c r="R34" i="6"/>
  <c r="R18" i="6"/>
  <c r="R21" i="6"/>
  <c r="R19" i="7"/>
  <c r="R35" i="7"/>
  <c r="R30" i="7"/>
  <c r="R17" i="6"/>
  <c r="R29" i="6"/>
  <c r="R30" i="6"/>
  <c r="R20" i="6"/>
  <c r="AK31" i="7"/>
  <c r="AB31" i="7"/>
  <c r="AH31" i="7"/>
  <c r="AJ31" i="7" s="1"/>
  <c r="Q31" i="7"/>
  <c r="Q25" i="7"/>
  <c r="AK25" i="7"/>
  <c r="AB25" i="7"/>
  <c r="R28" i="7"/>
  <c r="R21" i="7"/>
  <c r="Q14" i="7"/>
  <c r="AH14" i="7"/>
  <c r="AJ14" i="7" s="1"/>
  <c r="AK14" i="7"/>
  <c r="R29" i="7"/>
  <c r="R20" i="7"/>
  <c r="Q30" i="7"/>
  <c r="AK30" i="7"/>
  <c r="AB30" i="7"/>
  <c r="R37" i="7"/>
  <c r="R18" i="7"/>
  <c r="R17" i="7"/>
  <c r="R36" i="7"/>
  <c r="Q33" i="7"/>
  <c r="AK33" i="7"/>
  <c r="AB33" i="7"/>
  <c r="R23" i="7"/>
  <c r="R14" i="7"/>
  <c r="AK15" i="7"/>
  <c r="AB15" i="7"/>
  <c r="Q15" i="7"/>
  <c r="AH22" i="7"/>
  <c r="AJ22" i="7" s="1"/>
  <c r="Q22" i="7"/>
  <c r="AK22" i="7"/>
  <c r="AB22" i="7"/>
  <c r="R26" i="7"/>
  <c r="R22" i="7"/>
  <c r="R34" i="7"/>
  <c r="R33" i="7"/>
  <c r="AK23" i="7"/>
  <c r="AB23" i="7"/>
  <c r="Q23" i="7"/>
  <c r="R15" i="7"/>
  <c r="R25" i="7"/>
  <c r="R31" i="7"/>
  <c r="R25" i="6"/>
  <c r="Q32" i="6"/>
  <c r="AK32" i="6"/>
  <c r="AB32" i="6"/>
  <c r="R16" i="6"/>
  <c r="R26" i="6"/>
  <c r="R35" i="6"/>
  <c r="R19" i="6"/>
  <c r="Q34" i="6"/>
  <c r="AK34" i="6"/>
  <c r="AB34" i="6"/>
  <c r="Q16" i="6"/>
  <c r="AK16" i="6"/>
  <c r="AB16" i="6"/>
  <c r="R32" i="6"/>
  <c r="R33" i="6"/>
  <c r="R31" i="6"/>
  <c r="R15" i="6"/>
  <c r="AK18" i="6"/>
  <c r="AB18" i="6"/>
  <c r="Q18" i="6"/>
  <c r="R28" i="6"/>
  <c r="Q26" i="6"/>
  <c r="AK26" i="6"/>
  <c r="AB26" i="6"/>
  <c r="R14" i="6"/>
  <c r="R22" i="6"/>
  <c r="AK20" i="6"/>
  <c r="AB20" i="6"/>
  <c r="Q20" i="6"/>
  <c r="R27" i="6"/>
  <c r="R24" i="6"/>
  <c r="C6" i="5"/>
  <c r="E7" i="2"/>
  <c r="AJ13" i="7" l="1"/>
  <c r="AJ38" i="7" s="1"/>
  <c r="AG38" i="7"/>
  <c r="AD39" i="7" s="1"/>
  <c r="AG38" i="6"/>
  <c r="AD39" i="6" s="1"/>
  <c r="AJ13" i="6"/>
  <c r="AJ38" i="6" s="1"/>
  <c r="N37" i="1"/>
  <c r="N36" i="1"/>
  <c r="O36" i="1" s="1"/>
  <c r="N35" i="1"/>
  <c r="O35" i="1" s="1"/>
  <c r="N34" i="1"/>
  <c r="O34" i="1" s="1"/>
  <c r="N33" i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N24" i="1"/>
  <c r="O24" i="1" s="1"/>
  <c r="N23" i="1"/>
  <c r="O23" i="1" s="1"/>
  <c r="N22" i="1"/>
  <c r="O22" i="1" s="1"/>
  <c r="N21" i="1"/>
  <c r="N20" i="1"/>
  <c r="O20" i="1" s="1"/>
  <c r="N19" i="1"/>
  <c r="O19" i="1" s="1"/>
  <c r="N18" i="1"/>
  <c r="O18" i="1" s="1"/>
  <c r="N17" i="1"/>
  <c r="N16" i="1"/>
  <c r="O16" i="1" s="1"/>
  <c r="N15" i="1"/>
  <c r="O15" i="1" s="1"/>
  <c r="N14" i="1"/>
  <c r="O14" i="1" s="1"/>
  <c r="N13" i="1"/>
  <c r="O13" i="1" s="1"/>
  <c r="AI38" i="1"/>
  <c r="AC14" i="1"/>
  <c r="AD14" i="1"/>
  <c r="AF14" i="1"/>
  <c r="AC15" i="1"/>
  <c r="AD15" i="1"/>
  <c r="AF15" i="1"/>
  <c r="AC16" i="1"/>
  <c r="AD16" i="1"/>
  <c r="AF16" i="1"/>
  <c r="AC17" i="1"/>
  <c r="AD17" i="1"/>
  <c r="AF17" i="1"/>
  <c r="AC18" i="1"/>
  <c r="AD18" i="1"/>
  <c r="AF18" i="1"/>
  <c r="AC19" i="1"/>
  <c r="AD19" i="1"/>
  <c r="AF19" i="1"/>
  <c r="AC20" i="1"/>
  <c r="AD20" i="1"/>
  <c r="AF20" i="1"/>
  <c r="AC21" i="1"/>
  <c r="AD21" i="1"/>
  <c r="AF21" i="1"/>
  <c r="AC22" i="1"/>
  <c r="AD22" i="1"/>
  <c r="AE22" i="1"/>
  <c r="AF22" i="1"/>
  <c r="AC23" i="1"/>
  <c r="AD23" i="1"/>
  <c r="AE23" i="1"/>
  <c r="AF23" i="1"/>
  <c r="AC24" i="1"/>
  <c r="AD24" i="1"/>
  <c r="AE24" i="1"/>
  <c r="AF24" i="1"/>
  <c r="AC25" i="1"/>
  <c r="AD25" i="1"/>
  <c r="AE25" i="1"/>
  <c r="AF25" i="1"/>
  <c r="AC26" i="1"/>
  <c r="AD26" i="1"/>
  <c r="AE26" i="1"/>
  <c r="AF26" i="1"/>
  <c r="AC27" i="1"/>
  <c r="AD27" i="1"/>
  <c r="AE27" i="1"/>
  <c r="AF27" i="1"/>
  <c r="AC28" i="1"/>
  <c r="AD28" i="1"/>
  <c r="AE28" i="1"/>
  <c r="AF28" i="1"/>
  <c r="AC29" i="1"/>
  <c r="AD29" i="1"/>
  <c r="AE29" i="1"/>
  <c r="AF29" i="1"/>
  <c r="AC30" i="1"/>
  <c r="AD30" i="1"/>
  <c r="AE30" i="1"/>
  <c r="AF30" i="1"/>
  <c r="AC31" i="1"/>
  <c r="AD31" i="1"/>
  <c r="AE31" i="1"/>
  <c r="AF31" i="1"/>
  <c r="AC32" i="1"/>
  <c r="AD32" i="1"/>
  <c r="AE32" i="1"/>
  <c r="AF32" i="1"/>
  <c r="AC33" i="1"/>
  <c r="AD33" i="1"/>
  <c r="AE33" i="1"/>
  <c r="AF33" i="1"/>
  <c r="AC34" i="1"/>
  <c r="AD34" i="1"/>
  <c r="AE34" i="1"/>
  <c r="AF34" i="1"/>
  <c r="AC35" i="1"/>
  <c r="AD35" i="1"/>
  <c r="AE35" i="1"/>
  <c r="AF35" i="1"/>
  <c r="AC36" i="1"/>
  <c r="AD36" i="1"/>
  <c r="AE36" i="1"/>
  <c r="AF36" i="1"/>
  <c r="AC37" i="1"/>
  <c r="AD37" i="1"/>
  <c r="AE37" i="1"/>
  <c r="AF37" i="1"/>
  <c r="AF13" i="1"/>
  <c r="AD13" i="1"/>
  <c r="AC13" i="1"/>
  <c r="A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L26" i="1"/>
  <c r="M26" i="1" s="1"/>
  <c r="O25" i="1"/>
  <c r="L25" i="1"/>
  <c r="M25" i="1" s="1"/>
  <c r="L24" i="1"/>
  <c r="M24" i="1" s="1"/>
  <c r="L23" i="1"/>
  <c r="M23" i="1" s="1"/>
  <c r="L22" i="1"/>
  <c r="M22" i="1" s="1"/>
  <c r="Q38" i="1"/>
  <c r="Z38" i="1" s="1"/>
  <c r="AD38" i="1"/>
  <c r="L32" i="1"/>
  <c r="M32" i="1" s="1"/>
  <c r="L33" i="1"/>
  <c r="M33" i="1" s="1"/>
  <c r="O33" i="1"/>
  <c r="L34" i="1"/>
  <c r="M34" i="1" s="1"/>
  <c r="L35" i="1"/>
  <c r="M35" i="1" s="1"/>
  <c r="L36" i="1"/>
  <c r="M36" i="1" s="1"/>
  <c r="L37" i="1"/>
  <c r="M37" i="1" s="1"/>
  <c r="O37" i="1"/>
  <c r="L15" i="1"/>
  <c r="M15" i="1" s="1"/>
  <c r="L16" i="1"/>
  <c r="M16" i="1" s="1"/>
  <c r="L17" i="1"/>
  <c r="M17" i="1" s="1"/>
  <c r="O17" i="1"/>
  <c r="L18" i="1"/>
  <c r="M18" i="1" s="1"/>
  <c r="L19" i="1"/>
  <c r="M19" i="1" s="1"/>
  <c r="L20" i="1"/>
  <c r="M20" i="1" s="1"/>
  <c r="L21" i="1"/>
  <c r="M21" i="1" s="1"/>
  <c r="O21" i="1"/>
  <c r="L27" i="1"/>
  <c r="M27" i="1" s="1"/>
  <c r="L28" i="1"/>
  <c r="M28" i="1" s="1"/>
  <c r="L29" i="1"/>
  <c r="M29" i="1" s="1"/>
  <c r="L30" i="1"/>
  <c r="M30" i="1" s="1"/>
  <c r="L31" i="1"/>
  <c r="M31" i="1" s="1"/>
  <c r="AC38" i="1"/>
  <c r="L14" i="1"/>
  <c r="M14" i="1" s="1"/>
  <c r="L13" i="1"/>
  <c r="M13" i="1" s="1"/>
  <c r="T38" i="1"/>
  <c r="V38" i="1"/>
  <c r="U38" i="1"/>
  <c r="S38" i="1"/>
  <c r="AA38" i="1"/>
  <c r="AE16" i="1"/>
  <c r="AE20" i="1"/>
  <c r="AE17" i="1"/>
  <c r="AE21" i="1"/>
  <c r="AE18" i="1"/>
  <c r="AE14" i="1"/>
  <c r="AE15" i="1"/>
  <c r="AE19" i="1"/>
  <c r="AE13" i="1"/>
  <c r="Z26" i="1"/>
  <c r="Z33" i="1"/>
  <c r="Z25" i="1"/>
  <c r="Z30" i="1"/>
  <c r="Z14" i="1"/>
  <c r="Z28" i="1"/>
  <c r="Z16" i="1"/>
  <c r="Z19" i="1"/>
  <c r="Z22" i="1"/>
  <c r="Z17" i="1"/>
  <c r="Z27" i="1"/>
  <c r="Z31" i="1"/>
  <c r="Z18" i="1"/>
  <c r="Z29" i="1"/>
  <c r="Z21" i="1"/>
  <c r="Z35" i="1"/>
  <c r="Z20" i="1"/>
  <c r="Z37" i="1"/>
  <c r="Z23" i="1"/>
  <c r="Z24" i="1"/>
  <c r="Z32" i="1"/>
  <c r="Z15" i="1"/>
  <c r="Z34" i="1"/>
  <c r="Z13" i="1"/>
  <c r="Z36" i="1"/>
  <c r="Y32" i="1"/>
  <c r="Y22" i="1"/>
  <c r="Y23" i="1"/>
  <c r="Y13" i="1"/>
  <c r="Y15" i="1"/>
  <c r="Y25" i="1"/>
  <c r="Y29" i="1"/>
  <c r="Y35" i="1"/>
  <c r="Y37" i="1"/>
  <c r="Y18" i="1"/>
  <c r="Y19" i="1"/>
  <c r="Y14" i="1"/>
  <c r="Y33" i="1"/>
  <c r="Y36" i="1"/>
  <c r="Y16" i="1"/>
  <c r="Y34" i="1"/>
  <c r="Y31" i="1"/>
  <c r="Y24" i="1"/>
  <c r="Y17" i="1"/>
  <c r="Y20" i="1"/>
  <c r="Y28" i="1"/>
  <c r="Y21" i="1"/>
  <c r="Y30" i="1"/>
  <c r="Y26" i="1"/>
  <c r="Y27" i="1"/>
  <c r="P18" i="1" l="1"/>
  <c r="AG18" i="1" s="1"/>
  <c r="P26" i="1"/>
  <c r="AG26" i="1" s="1"/>
  <c r="P27" i="1"/>
  <c r="AG27" i="1" s="1"/>
  <c r="P34" i="1"/>
  <c r="AG34" i="1" s="1"/>
  <c r="P30" i="1"/>
  <c r="AG30" i="1" s="1"/>
  <c r="P25" i="1"/>
  <c r="AG25" i="1" s="1"/>
  <c r="P13" i="1"/>
  <c r="P28" i="1"/>
  <c r="AG28" i="1" s="1"/>
  <c r="P19" i="1"/>
  <c r="AG19" i="1" s="1"/>
  <c r="P36" i="1"/>
  <c r="AG36" i="1" s="1"/>
  <c r="P35" i="1"/>
  <c r="AG35" i="1" s="1"/>
  <c r="P24" i="1"/>
  <c r="AG24" i="1" s="1"/>
  <c r="P22" i="1"/>
  <c r="AG22" i="1" s="1"/>
  <c r="P17" i="1"/>
  <c r="P14" i="1"/>
  <c r="AG14" i="1" s="1"/>
  <c r="P16" i="1"/>
  <c r="AG16" i="1" s="1"/>
  <c r="P20" i="1"/>
  <c r="AG20" i="1" s="1"/>
  <c r="P37" i="1"/>
  <c r="AG37" i="1" s="1"/>
  <c r="P29" i="1"/>
  <c r="AG29" i="1" s="1"/>
  <c r="P32" i="1"/>
  <c r="AG32" i="1" s="1"/>
  <c r="P23" i="1"/>
  <c r="AG23" i="1" s="1"/>
  <c r="P33" i="1"/>
  <c r="AG33" i="1" s="1"/>
  <c r="P21" i="1"/>
  <c r="AG21" i="1" s="1"/>
  <c r="P15" i="1"/>
  <c r="AG15" i="1" s="1"/>
  <c r="P31" i="1"/>
  <c r="T30" i="1"/>
  <c r="W29" i="1"/>
  <c r="T31" i="1"/>
  <c r="V34" i="1"/>
  <c r="X35" i="1"/>
  <c r="X36" i="1"/>
  <c r="W32" i="1"/>
  <c r="S37" i="1"/>
  <c r="AK26" i="1"/>
  <c r="S13" i="1"/>
  <c r="Y38" i="1"/>
  <c r="U36" i="1"/>
  <c r="V29" i="1"/>
  <c r="W36" i="1"/>
  <c r="S29" i="1"/>
  <c r="U29" i="1"/>
  <c r="S31" i="1"/>
  <c r="T34" i="1"/>
  <c r="V35" i="1"/>
  <c r="AA31" i="1"/>
  <c r="U35" i="1"/>
  <c r="T35" i="1"/>
  <c r="S35" i="1"/>
  <c r="W35" i="1"/>
  <c r="W34" i="1"/>
  <c r="S34" i="1"/>
  <c r="U37" i="1"/>
  <c r="W37" i="1"/>
  <c r="X34" i="1"/>
  <c r="U34" i="1"/>
  <c r="X29" i="1"/>
  <c r="S36" i="1"/>
  <c r="V31" i="1"/>
  <c r="T29" i="1"/>
  <c r="U30" i="1"/>
  <c r="S30" i="1"/>
  <c r="W27" i="1"/>
  <c r="T27" i="1"/>
  <c r="X19" i="1"/>
  <c r="S19" i="1"/>
  <c r="V33" i="1"/>
  <c r="S33" i="1"/>
  <c r="W33" i="1"/>
  <c r="X32" i="1"/>
  <c r="S32" i="1"/>
  <c r="U32" i="1"/>
  <c r="V32" i="1"/>
  <c r="T32" i="1"/>
  <c r="V30" i="1"/>
  <c r="U33" i="1"/>
  <c r="T33" i="1"/>
  <c r="X30" i="1"/>
  <c r="X33" i="1"/>
  <c r="T36" i="1"/>
  <c r="V36" i="1"/>
  <c r="W31" i="1"/>
  <c r="X31" i="1"/>
  <c r="U31" i="1"/>
  <c r="W30" i="1"/>
  <c r="T37" i="1"/>
  <c r="V37" i="1"/>
  <c r="X37" i="1"/>
  <c r="X23" i="1"/>
  <c r="W23" i="1"/>
  <c r="S23" i="1"/>
  <c r="U22" i="1"/>
  <c r="W22" i="1"/>
  <c r="X22" i="1"/>
  <c r="T22" i="1"/>
  <c r="V27" i="1"/>
  <c r="U27" i="1"/>
  <c r="W25" i="1"/>
  <c r="S25" i="1"/>
  <c r="S15" i="1"/>
  <c r="V15" i="1"/>
  <c r="X15" i="1"/>
  <c r="U15" i="1"/>
  <c r="U28" i="1"/>
  <c r="W28" i="1"/>
  <c r="X28" i="1"/>
  <c r="T28" i="1"/>
  <c r="V28" i="1"/>
  <c r="S28" i="1"/>
  <c r="S27" i="1"/>
  <c r="X27" i="1"/>
  <c r="W24" i="1"/>
  <c r="U24" i="1"/>
  <c r="T24" i="1"/>
  <c r="V24" i="1"/>
  <c r="X24" i="1"/>
  <c r="S24" i="1"/>
  <c r="V26" i="1"/>
  <c r="S26" i="1"/>
  <c r="W26" i="1"/>
  <c r="U26" i="1"/>
  <c r="T26" i="1"/>
  <c r="X26" i="1"/>
  <c r="V23" i="1"/>
  <c r="S22" i="1"/>
  <c r="T25" i="1"/>
  <c r="T23" i="1"/>
  <c r="U25" i="1"/>
  <c r="U23" i="1"/>
  <c r="X25" i="1"/>
  <c r="V25" i="1"/>
  <c r="V22" i="1"/>
  <c r="U19" i="1"/>
  <c r="W19" i="1"/>
  <c r="T19" i="1"/>
  <c r="V19" i="1"/>
  <c r="X18" i="1"/>
  <c r="T18" i="1"/>
  <c r="U18" i="1"/>
  <c r="S18" i="1"/>
  <c r="W18" i="1"/>
  <c r="V18" i="1"/>
  <c r="T15" i="1"/>
  <c r="W15" i="1"/>
  <c r="W21" i="1"/>
  <c r="U21" i="1"/>
  <c r="T21" i="1"/>
  <c r="X21" i="1"/>
  <c r="V21" i="1"/>
  <c r="S21" i="1"/>
  <c r="U14" i="1"/>
  <c r="X14" i="1"/>
  <c r="W14" i="1"/>
  <c r="T14" i="1"/>
  <c r="S14" i="1"/>
  <c r="V14" i="1"/>
  <c r="X17" i="1"/>
  <c r="S17" i="1"/>
  <c r="W17" i="1"/>
  <c r="V17" i="1"/>
  <c r="T17" i="1"/>
  <c r="U17" i="1"/>
  <c r="U13" i="1"/>
  <c r="V13" i="1"/>
  <c r="W13" i="1"/>
  <c r="X13" i="1"/>
  <c r="T13" i="1"/>
  <c r="X20" i="1"/>
  <c r="T20" i="1"/>
  <c r="S20" i="1"/>
  <c r="U20" i="1"/>
  <c r="V20" i="1"/>
  <c r="W20" i="1"/>
  <c r="S16" i="1"/>
  <c r="U16" i="1"/>
  <c r="T16" i="1"/>
  <c r="W16" i="1"/>
  <c r="X16" i="1"/>
  <c r="V16" i="1"/>
  <c r="AG13" i="1" l="1"/>
  <c r="AH13" i="1" s="1"/>
  <c r="AK13" i="1"/>
  <c r="AK31" i="1"/>
  <c r="AG31" i="1"/>
  <c r="AH31" i="1" s="1"/>
  <c r="AJ31" i="1" s="1"/>
  <c r="AK17" i="1"/>
  <c r="AG17" i="1"/>
  <c r="AK20" i="1"/>
  <c r="AK29" i="1"/>
  <c r="AK34" i="1"/>
  <c r="AK15" i="1"/>
  <c r="AK18" i="1"/>
  <c r="AK23" i="1"/>
  <c r="AK37" i="1"/>
  <c r="AK32" i="1"/>
  <c r="AK21" i="1"/>
  <c r="AK27" i="1"/>
  <c r="AK25" i="1"/>
  <c r="AK35" i="1"/>
  <c r="AK33" i="1"/>
  <c r="AK22" i="1"/>
  <c r="AK24" i="1"/>
  <c r="AK30" i="1"/>
  <c r="AK16" i="1"/>
  <c r="AK28" i="1"/>
  <c r="AK36" i="1"/>
  <c r="AK19" i="1"/>
  <c r="AK14" i="1"/>
  <c r="AB31" i="1"/>
  <c r="AA15" i="1"/>
  <c r="AA29" i="1"/>
  <c r="AA16" i="1"/>
  <c r="AA17" i="1"/>
  <c r="AA18" i="1"/>
  <c r="AA28" i="1"/>
  <c r="AA32" i="1"/>
  <c r="AA33" i="1"/>
  <c r="AA21" i="1"/>
  <c r="AA30" i="1"/>
  <c r="Q36" i="1"/>
  <c r="AB19" i="1"/>
  <c r="AA20" i="1"/>
  <c r="AA34" i="1"/>
  <c r="Q31" i="1"/>
  <c r="AA13" i="1"/>
  <c r="AA14" i="1"/>
  <c r="AB36" i="1"/>
  <c r="AA36" i="1"/>
  <c r="AB35" i="1"/>
  <c r="AA35" i="1"/>
  <c r="Q26" i="1"/>
  <c r="AA26" i="1"/>
  <c r="Q25" i="1"/>
  <c r="AA25" i="1"/>
  <c r="AB23" i="1"/>
  <c r="AA23" i="1"/>
  <c r="AB22" i="1"/>
  <c r="AA22" i="1"/>
  <c r="Q24" i="1"/>
  <c r="AA24" i="1"/>
  <c r="Q35" i="1"/>
  <c r="AB27" i="1"/>
  <c r="AA27" i="1"/>
  <c r="Q37" i="1"/>
  <c r="AA37" i="1"/>
  <c r="R29" i="1"/>
  <c r="Q19" i="1"/>
  <c r="AA19" i="1"/>
  <c r="AB37" i="1"/>
  <c r="R36" i="1"/>
  <c r="R34" i="1"/>
  <c r="R35" i="1"/>
  <c r="Q27" i="1"/>
  <c r="Q29" i="1"/>
  <c r="AB29" i="1"/>
  <c r="R31" i="1"/>
  <c r="AB34" i="1"/>
  <c r="Q34" i="1"/>
  <c r="R19" i="1"/>
  <c r="AB26" i="1"/>
  <c r="Q32" i="1"/>
  <c r="AB32" i="1"/>
  <c r="R30" i="1"/>
  <c r="Q33" i="1"/>
  <c r="AB33" i="1"/>
  <c r="R37" i="1"/>
  <c r="R32" i="1"/>
  <c r="Q30" i="1"/>
  <c r="AB30" i="1"/>
  <c r="R33" i="1"/>
  <c r="AB24" i="1"/>
  <c r="Q23" i="1"/>
  <c r="R22" i="1"/>
  <c r="Q22" i="1"/>
  <c r="R25" i="1"/>
  <c r="AB25" i="1"/>
  <c r="Q28" i="1"/>
  <c r="AB28" i="1"/>
  <c r="R28" i="1"/>
  <c r="R27" i="1"/>
  <c r="R23" i="1"/>
  <c r="R26" i="1"/>
  <c r="R24" i="1"/>
  <c r="R20" i="1"/>
  <c r="Q18" i="1"/>
  <c r="AB18" i="1"/>
  <c r="R18" i="1"/>
  <c r="R15" i="1"/>
  <c r="AB15" i="1"/>
  <c r="Q15" i="1"/>
  <c r="AB21" i="1"/>
  <c r="Q21" i="1"/>
  <c r="R21" i="1"/>
  <c r="AB20" i="1"/>
  <c r="Q20" i="1"/>
  <c r="Q13" i="1"/>
  <c r="AB13" i="1"/>
  <c r="Q14" i="1"/>
  <c r="AB14" i="1"/>
  <c r="R16" i="1"/>
  <c r="R17" i="1"/>
  <c r="R14" i="1"/>
  <c r="AB16" i="1"/>
  <c r="Q16" i="1"/>
  <c r="AB17" i="1"/>
  <c r="Q17" i="1"/>
  <c r="R13" i="1"/>
  <c r="AK38" i="1" l="1"/>
  <c r="AK12" i="6" s="1"/>
  <c r="AH20" i="1"/>
  <c r="AJ20" i="1" s="1"/>
  <c r="AH18" i="1"/>
  <c r="AJ18" i="1" s="1"/>
  <c r="AH34" i="1"/>
  <c r="AJ34" i="1" s="1"/>
  <c r="AH16" i="1"/>
  <c r="AJ16" i="1" s="1"/>
  <c r="AH14" i="1"/>
  <c r="AJ14" i="1" s="1"/>
  <c r="AH21" i="1"/>
  <c r="AJ21" i="1" s="1"/>
  <c r="AH32" i="1"/>
  <c r="AJ32" i="1" s="1"/>
  <c r="AH15" i="1"/>
  <c r="AJ15" i="1" s="1"/>
  <c r="AH28" i="1"/>
  <c r="AJ28" i="1" s="1"/>
  <c r="AH29" i="1"/>
  <c r="AJ29" i="1" s="1"/>
  <c r="AH33" i="1"/>
  <c r="AJ33" i="1" s="1"/>
  <c r="AH17" i="1"/>
  <c r="AJ17" i="1" s="1"/>
  <c r="AH30" i="1"/>
  <c r="AJ30" i="1" s="1"/>
  <c r="AH36" i="1"/>
  <c r="AJ36" i="1" s="1"/>
  <c r="AH19" i="1"/>
  <c r="AJ19" i="1" s="1"/>
  <c r="AH25" i="1"/>
  <c r="AJ25" i="1" s="1"/>
  <c r="AH26" i="1"/>
  <c r="AJ26" i="1" s="1"/>
  <c r="AH22" i="1"/>
  <c r="AJ22" i="1" s="1"/>
  <c r="AH27" i="1"/>
  <c r="AJ27" i="1" s="1"/>
  <c r="AH23" i="1"/>
  <c r="AJ23" i="1" s="1"/>
  <c r="AH37" i="1"/>
  <c r="AJ37" i="1" s="1"/>
  <c r="AH24" i="1"/>
  <c r="AJ24" i="1" s="1"/>
  <c r="AH35" i="1"/>
  <c r="AJ35" i="1" s="1"/>
  <c r="AK38" i="6" l="1"/>
  <c r="AK12" i="7" s="1"/>
  <c r="AK38" i="7" s="1"/>
  <c r="AG38" i="1"/>
  <c r="AH38" i="1"/>
  <c r="AH12" i="6" s="1"/>
  <c r="AH38" i="6" s="1"/>
  <c r="AH12" i="7" l="1"/>
  <c r="AH38" i="7" s="1"/>
  <c r="M38" i="7" s="1"/>
  <c r="M38" i="6"/>
  <c r="AJ13" i="1"/>
  <c r="AJ38" i="1" s="1"/>
  <c r="AD39" i="1"/>
  <c r="M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Schreiber, Maik</author>
    <author>Grefe, Wilfried</author>
  </authors>
  <commentList>
    <comment ref="G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Eingabe erforderllich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Eingabe erforderlich</t>
        </r>
      </text>
    </comment>
    <comment ref="AN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Eingabe erforderlich</t>
        </r>
      </text>
    </comment>
  </commentList>
</comments>
</file>

<file path=xl/sharedStrings.xml><?xml version="1.0" encoding="utf-8"?>
<sst xmlns="http://schemas.openxmlformats.org/spreadsheetml/2006/main" count="295" uniqueCount="95">
  <si>
    <t xml:space="preserve">lfd. 
Nr. </t>
  </si>
  <si>
    <t>Nachname</t>
  </si>
  <si>
    <t>Vorname</t>
  </si>
  <si>
    <t xml:space="preserve">Unterschrift </t>
  </si>
  <si>
    <t>Hiermit erkläre ich mich einverstanden, dass das JobCenter / die Agentur für Arbeit</t>
  </si>
  <si>
    <t>Name</t>
  </si>
  <si>
    <t>Unterschrift</t>
  </si>
  <si>
    <t xml:space="preserve">lfd. Nr. </t>
  </si>
  <si>
    <t>Die erhobenen Daten dienen ausschließlich zur Abrechnung der von der Europäischen Union</t>
  </si>
  <si>
    <t>Datum</t>
  </si>
  <si>
    <t>von</t>
  </si>
  <si>
    <t>bis</t>
  </si>
  <si>
    <t>Hinweis: Die Einverständniserklärung verbleibt beim Jobcenter / der Agentur für Arbeit</t>
  </si>
  <si>
    <t>Weitergabe persönlicher Daten an die NBank</t>
  </si>
  <si>
    <t>a) Angaben zur Person (Name, Vorname, Bedarfsgemeinschaftsnummer/Kundennummer)</t>
  </si>
  <si>
    <t>b) Angabe, dass ich während der Dauer der o.g. Maßnahme im Leistungsbezug gewesen bin</t>
  </si>
  <si>
    <t>Tage</t>
  </si>
  <si>
    <t>Bedarfsgemein-schaftsnummer/ 
Kundennummer</t>
  </si>
  <si>
    <t>Pauschalbetrag</t>
  </si>
  <si>
    <t>Zeitraum</t>
  </si>
  <si>
    <t>1)</t>
  </si>
  <si>
    <t>2)</t>
  </si>
  <si>
    <t>Familienversicherte</t>
  </si>
  <si>
    <t>Pflichtversicherte</t>
  </si>
  <si>
    <t>Bestätigung des Versicherungs-
status</t>
  </si>
  <si>
    <t>Abrech-nungs-beginn</t>
  </si>
  <si>
    <t>ausblenden</t>
  </si>
  <si>
    <t>Erläuterungen:</t>
  </si>
  <si>
    <t>bis:</t>
  </si>
  <si>
    <t>Teiln.-Tage</t>
  </si>
  <si>
    <r>
      <t>ggf. Beendigung Teilnahme im  Zeitraum dieses Nachweises</t>
    </r>
    <r>
      <rPr>
        <b/>
        <vertAlign val="superscript"/>
        <sz val="11"/>
        <rFont val="Arial"/>
        <family val="2"/>
      </rPr>
      <t xml:space="preserve"> *1
</t>
    </r>
  </si>
  <si>
    <r>
      <t xml:space="preserve">Beginn Teilnahme
</t>
    </r>
    <r>
      <rPr>
        <b/>
        <vertAlign val="superscript"/>
        <sz val="11"/>
        <rFont val="Arial"/>
        <family val="2"/>
      </rPr>
      <t xml:space="preserve">*1
</t>
    </r>
  </si>
  <si>
    <t>Sonderberechnung
Jugendwerkstätten</t>
  </si>
  <si>
    <t xml:space="preserve">Pauschalberechnung
allgemein
</t>
  </si>
  <si>
    <t>Pauschale</t>
  </si>
  <si>
    <t>Beginn</t>
  </si>
  <si>
    <t>Ende</t>
  </si>
  <si>
    <t>Ermittlung 
der
Abrechnungsdaten</t>
  </si>
  <si>
    <t xml:space="preserve">Zuwendungsbescheid NBank vom:  </t>
  </si>
  <si>
    <t>zu bestätigen vom Jobcenter/
von der Agentur für Arbeit</t>
  </si>
  <si>
    <t>Datum,  Stempel  /  Unterschrift des Jobcenters/der Agentur für Arbeit</t>
  </si>
  <si>
    <t>bitte auswählen</t>
  </si>
  <si>
    <t>pflicht-
vers 
ab 01.07.11</t>
  </si>
  <si>
    <t>pflicht-
vers bis
30.06.11</t>
  </si>
  <si>
    <t>Pauschal-satz bis
30.06.11</t>
  </si>
  <si>
    <t>Pauschal-satz ab
01.07.11</t>
  </si>
  <si>
    <t xml:space="preserve">pflicht-
vers
bis 30.06.11 </t>
  </si>
  <si>
    <t xml:space="preserve">  Antragsnummer NBank:       </t>
  </si>
  <si>
    <t xml:space="preserve">Förderprogramm:              </t>
  </si>
  <si>
    <t>Berechnung
der 
Pauschale</t>
  </si>
  <si>
    <r>
      <t xml:space="preserve">Beg.-Ausw
</t>
    </r>
    <r>
      <rPr>
        <strike/>
        <sz val="9"/>
        <color indexed="10"/>
        <rFont val="Arial"/>
        <family val="2"/>
      </rPr>
      <t>Leist &lt;-&gt;Teiln</t>
    </r>
  </si>
  <si>
    <r>
      <rPr>
        <b/>
        <strike/>
        <sz val="10"/>
        <color indexed="10"/>
        <rFont val="Arial"/>
        <family val="2"/>
      </rPr>
      <t>Ende-Ausw</t>
    </r>
    <r>
      <rPr>
        <b/>
        <strike/>
        <sz val="11"/>
        <color indexed="10"/>
        <rFont val="Arial"/>
        <family val="2"/>
      </rPr>
      <t xml:space="preserve">
</t>
    </r>
    <r>
      <rPr>
        <strike/>
        <sz val="9"/>
        <color indexed="10"/>
        <rFont val="Arial"/>
        <family val="2"/>
      </rPr>
      <t>Leist &lt;-&gt;Teiln</t>
    </r>
  </si>
  <si>
    <t>für  die Darstellung genutzte Berechungsfelder
 (ausblenden)</t>
  </si>
  <si>
    <t xml:space="preserve">         Abrechnungszeitraum vom:   </t>
  </si>
  <si>
    <t>Anmerkungen / Hinweise</t>
  </si>
  <si>
    <t>ALG II - familienversichert</t>
  </si>
  <si>
    <t>ALG II - pflichtversichert</t>
  </si>
  <si>
    <t>ALG I</t>
  </si>
  <si>
    <t>ALG I
bis 30.06.11</t>
  </si>
  <si>
    <t>ALG I
01.07.11</t>
  </si>
  <si>
    <t>bis 30.06.11</t>
  </si>
  <si>
    <t>Datum des
Zuwendungs-
bescheides bestimmt die Pauschale (Q7)</t>
  </si>
  <si>
    <r>
      <t xml:space="preserve">(bitte auswählen)
</t>
    </r>
    <r>
      <rPr>
        <b/>
        <sz val="9"/>
        <rFont val="Arial"/>
        <family val="2"/>
      </rPr>
      <t>entfällt bei Jugendwerkstätten</t>
    </r>
  </si>
  <si>
    <t>geltend gemacht gemäß Belegliste</t>
  </si>
  <si>
    <r>
      <t xml:space="preserve">Differenz
</t>
    </r>
    <r>
      <rPr>
        <sz val="11"/>
        <rFont val="Arial"/>
        <family val="2"/>
      </rPr>
      <t>(lediglich
 Kürzungen
 werden
 summiert)</t>
    </r>
  </si>
  <si>
    <t xml:space="preserve">Bestätigung des Leistungsbezugs
</t>
  </si>
  <si>
    <t>Alt - Ausblenden</t>
  </si>
  <si>
    <t>(familien-
versichert)
Datum 1</t>
  </si>
  <si>
    <t>(familien-
versichert)
Datum 2</t>
  </si>
  <si>
    <t>ALTE FÖRDERPERIODE</t>
  </si>
  <si>
    <t xml:space="preserve">
versichert
ab XXX</t>
  </si>
  <si>
    <t xml:space="preserve">
versichert
01.01.2016 bis XXX</t>
  </si>
  <si>
    <t>Sammelbescheinigung zum Nachweis der Pauschale für Arbeitslosengeldleistungen</t>
  </si>
  <si>
    <t>Prüfung der Arbeitslosengeldleistungen</t>
  </si>
  <si>
    <t>aus-blenden</t>
  </si>
  <si>
    <t>Bildungseinrichtung:</t>
  </si>
  <si>
    <t>Teilnehmende</t>
  </si>
  <si>
    <t xml:space="preserve">  Standardeinheitskostensatz:</t>
  </si>
  <si>
    <r>
      <t xml:space="preserve">     *1 </t>
    </r>
    <r>
      <rPr>
        <b/>
        <sz val="11"/>
        <rFont val="Arial"/>
        <family val="2"/>
      </rPr>
      <t xml:space="preserve">Gegenüber der NBank dürfen nur Zeiträume abgerechnet werden, in denen die oben genannten Personen an der Maßnahme teilgenommen haben
   </t>
    </r>
    <r>
      <rPr>
        <b/>
        <vertAlign val="superscript"/>
        <sz val="11"/>
        <rFont val="Arial"/>
        <family val="2"/>
      </rPr>
      <t xml:space="preserve">*2 </t>
    </r>
    <r>
      <rPr>
        <b/>
        <sz val="11"/>
        <rFont val="Arial"/>
        <family val="2"/>
      </rPr>
      <t>Zeiten vor Beginn oder nach Ende der Maßnahme dürfen nicht angegeben werden</t>
    </r>
  </si>
  <si>
    <t>Einverständniserklärung der teilnehmenden Person zur</t>
  </si>
  <si>
    <t>Name der teilnehmenden Person:</t>
  </si>
  <si>
    <t>durchführende Bildungseinrichtung:</t>
  </si>
  <si>
    <t>Projektbezeichnung/ Projekttitel:</t>
  </si>
  <si>
    <t>Antragsnummer:</t>
  </si>
  <si>
    <t>Hiermit erkläre ich mich einverstanden, dass das Jobcenter / die Agentur für Arbeit</t>
  </si>
  <si>
    <t>geförderte Maßnahme und werden nicht an Dritte weitergegeben.</t>
  </si>
  <si>
    <t>Einverständniserklärung der teilnehmenden Personen zur</t>
  </si>
  <si>
    <t>geförderten Maßnahmen und werden nicht an Dritte weitergegeben.</t>
  </si>
  <si>
    <t>Richtlinie über die Gewährung von Zuwendungen zur Unterstützung Regionaler Fachkräftebündnisse durch Förderung von Fachkräfteprojekten für die Region 2021 - 2027</t>
  </si>
  <si>
    <t>Richtlinie über die Gewährung von Zuwendungen zur Förderung von Regionalen Initiativen und Kooperationen für Frauen am Arbeitsmarkt (RIKA)</t>
  </si>
  <si>
    <t>Einheiten</t>
  </si>
  <si>
    <t>Zur Abrechnung gegenüber der NBank:</t>
  </si>
  <si>
    <t>folgende Informationen über die Bildungseinrichtung an die NBank weiterleitet:</t>
  </si>
  <si>
    <t>Übertrag Seite 1:</t>
  </si>
  <si>
    <t>Übertrag Seite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</si>
</sst>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\ &quot;EUR&quot;;\-#,##0\ &quot;DM&quot;"/>
    <numFmt numFmtId="165" formatCode="#,##0.00\ &quot;€&quot;"/>
    <numFmt numFmtId="166" formatCode="&quot;ab dem  &quot;dd/mm/yyyy"/>
    <numFmt numFmtId="167" formatCode="&quot; bis  &quot;dd/mm/yyyy"/>
    <numFmt numFmtId="168" formatCode="#,##0.00\ _€"/>
    <numFmt numFmtId="169" formatCode="##&quot;  &quot;"/>
    <numFmt numFmtId="170" formatCode="###0&quot;   &quot;"/>
    <numFmt numFmtId="171" formatCode="#,##0.00&quot; €   &quot;"/>
    <numFmt numFmtId="172" formatCode="#,##0.00&quot; €  &quot;"/>
    <numFmt numFmtId="173" formatCode="&quot;      &quot;#######0"/>
    <numFmt numFmtId="174" formatCode="#,##0.00&quot; €  &quot;;[Red]\ \-\ #,##0.00&quot; €  &quot;"/>
    <numFmt numFmtId="175" formatCode="&quot; ab  &quot;dd/mm/yyyy"/>
  </numFmts>
  <fonts count="8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b/>
      <u/>
      <sz val="14"/>
      <name val="Arial"/>
      <family val="2"/>
    </font>
    <font>
      <b/>
      <strike/>
      <sz val="10"/>
      <name val="Arial"/>
      <family val="2"/>
    </font>
    <font>
      <b/>
      <sz val="9"/>
      <color indexed="81"/>
      <name val="Tahoma"/>
      <family val="2"/>
    </font>
    <font>
      <b/>
      <strike/>
      <sz val="11"/>
      <color indexed="10"/>
      <name val="Arial"/>
      <family val="2"/>
    </font>
    <font>
      <strike/>
      <sz val="9"/>
      <color indexed="10"/>
      <name val="Arial"/>
      <family val="2"/>
    </font>
    <font>
      <b/>
      <strike/>
      <sz val="10"/>
      <color indexed="1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222222"/>
      <name val="Verdana"/>
      <family val="2"/>
    </font>
    <font>
      <b/>
      <sz val="9"/>
      <color rgb="FF636363"/>
      <name val="Segoe UI"/>
      <family val="2"/>
    </font>
    <font>
      <sz val="11"/>
      <color rgb="FF222222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trike/>
      <sz val="9"/>
      <color rgb="FF636363"/>
      <name val="Segoe UI"/>
      <family val="2"/>
    </font>
    <font>
      <b/>
      <sz val="9"/>
      <color rgb="FF636363"/>
      <name val="Cambria"/>
      <family val="1"/>
    </font>
    <font>
      <b/>
      <strike/>
      <sz val="9"/>
      <color rgb="FFFF0000"/>
      <name val="Arial"/>
      <family val="2"/>
    </font>
    <font>
      <strike/>
      <sz val="9"/>
      <color rgb="FFFF0000"/>
      <name val="Arial"/>
      <family val="2"/>
    </font>
    <font>
      <strike/>
      <sz val="9"/>
      <color theme="1"/>
      <name val="Arial"/>
      <family val="2"/>
    </font>
    <font>
      <b/>
      <strike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222222"/>
      <name val="Verdana"/>
      <family val="2"/>
    </font>
    <font>
      <b/>
      <sz val="12"/>
      <color rgb="FF222222"/>
      <name val="Arial"/>
      <family val="2"/>
    </font>
    <font>
      <b/>
      <sz val="12"/>
      <color theme="1"/>
      <name val="Arial"/>
      <family val="2"/>
    </font>
    <font>
      <strike/>
      <sz val="12"/>
      <color theme="1"/>
      <name val="Arial"/>
      <family val="2"/>
    </font>
    <font>
      <sz val="10"/>
      <color theme="0"/>
      <name val="Arial"/>
      <family val="2"/>
    </font>
    <font>
      <u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0" tint="-0.499984740745262"/>
      <name val="Arial"/>
      <family val="2"/>
    </font>
    <font>
      <b/>
      <strike/>
      <sz val="11"/>
      <color theme="6" tint="0.79998168889431442"/>
      <name val="Arial"/>
      <family val="2"/>
    </font>
    <font>
      <u/>
      <sz val="10"/>
      <name val="Arial"/>
      <family val="2"/>
    </font>
    <font>
      <b/>
      <sz val="11"/>
      <name val="Cambria"/>
      <family val="1"/>
    </font>
    <font>
      <strike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u/>
      <sz val="11"/>
      <color theme="0"/>
      <name val="Arial"/>
      <family val="2"/>
    </font>
    <font>
      <u/>
      <sz val="10"/>
      <color theme="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0" tint="-0.14996795556505021"/>
      </patternFill>
    </fill>
    <fill>
      <patternFill patternType="gray0625">
        <bgColor theme="9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8">
    <xf numFmtId="0" fontId="0" fillId="0" borderId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11" applyNumberFormat="0" applyAlignment="0" applyProtection="0"/>
    <xf numFmtId="0" fontId="33" fillId="9" borderId="112" applyNumberFormat="0" applyAlignment="0" applyProtection="0"/>
    <xf numFmtId="0" fontId="34" fillId="10" borderId="112" applyNumberFormat="0" applyAlignment="0" applyProtection="0"/>
    <xf numFmtId="0" fontId="35" fillId="0" borderId="113" applyNumberFormat="0" applyFill="0" applyAlignment="0" applyProtection="0"/>
    <xf numFmtId="0" fontId="36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0" fillId="13" borderId="114" applyNumberFormat="0" applyFont="0" applyAlignment="0" applyProtection="0"/>
    <xf numFmtId="0" fontId="39" fillId="14" borderId="0" applyNumberFormat="0" applyBorder="0" applyAlignment="0" applyProtection="0"/>
    <xf numFmtId="0" fontId="40" fillId="0" borderId="0"/>
    <xf numFmtId="0" fontId="4" fillId="0" borderId="0"/>
    <xf numFmtId="0" fontId="30" fillId="0" borderId="0"/>
    <xf numFmtId="0" fontId="4" fillId="0" borderId="0"/>
    <xf numFmtId="0" fontId="41" fillId="0" borderId="0" applyNumberFormat="0" applyFill="0" applyBorder="0" applyAlignment="0" applyProtection="0"/>
    <xf numFmtId="0" fontId="42" fillId="0" borderId="115" applyNumberFormat="0" applyFill="0" applyAlignment="0" applyProtection="0"/>
    <xf numFmtId="0" fontId="43" fillId="0" borderId="116" applyNumberFormat="0" applyFill="0" applyAlignment="0" applyProtection="0"/>
    <xf numFmtId="0" fontId="44" fillId="0" borderId="11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18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119" applyNumberFormat="0" applyAlignment="0" applyProtection="0"/>
  </cellStyleXfs>
  <cellXfs count="39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64" fontId="5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7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Protection="1"/>
    <xf numFmtId="0" fontId="6" fillId="0" borderId="0" xfId="0" applyFont="1" applyAlignment="1" applyProtection="1">
      <alignment vertical="top"/>
    </xf>
    <xf numFmtId="0" fontId="6" fillId="0" borderId="0" xfId="0" applyFont="1" applyProtection="1"/>
    <xf numFmtId="0" fontId="6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0" fontId="6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right"/>
    </xf>
    <xf numFmtId="0" fontId="69" fillId="0" borderId="17" xfId="0" applyFont="1" applyBorder="1" applyAlignment="1" applyProtection="1">
      <alignment horizontal="center" vertical="center"/>
      <protection locked="0" hidden="1"/>
    </xf>
    <xf numFmtId="0" fontId="0" fillId="23" borderId="0" xfId="0" applyFill="1" applyProtection="1"/>
    <xf numFmtId="0" fontId="1" fillId="0" borderId="0" xfId="0" applyFont="1"/>
    <xf numFmtId="0" fontId="3" fillId="0" borderId="18" xfId="0" applyFont="1" applyBorder="1"/>
    <xf numFmtId="0" fontId="8" fillId="0" borderId="18" xfId="0" applyFont="1" applyBorder="1"/>
    <xf numFmtId="0" fontId="66" fillId="0" borderId="0" xfId="0" applyFont="1" applyAlignment="1" applyProtection="1">
      <alignment horizontal="right"/>
      <protection locked="0" hidden="1"/>
    </xf>
    <xf numFmtId="0" fontId="1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1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19" xfId="0" applyFont="1" applyBorder="1" applyAlignment="1" applyProtection="1">
      <alignment horizontal="left" vertical="center"/>
      <protection locked="0" hidden="1"/>
    </xf>
    <xf numFmtId="14" fontId="54" fillId="0" borderId="36" xfId="18" applyNumberFormat="1" applyFont="1" applyFill="1" applyBorder="1" applyAlignment="1" applyProtection="1">
      <alignment horizontal="center" vertical="center" wrapText="1"/>
      <protection locked="0" hidden="1"/>
    </xf>
    <xf numFmtId="14" fontId="54" fillId="0" borderId="16" xfId="18" applyNumberFormat="1" applyFont="1" applyFill="1" applyBorder="1" applyAlignment="1" applyProtection="1">
      <alignment horizontal="center" vertical="center" wrapText="1"/>
      <protection locked="0" hidden="1"/>
    </xf>
    <xf numFmtId="170" fontId="65" fillId="0" borderId="12" xfId="18" applyNumberFormat="1" applyFont="1" applyBorder="1" applyAlignment="1" applyProtection="1">
      <alignment horizontal="right" vertical="center"/>
      <protection locked="0" hidden="1"/>
    </xf>
    <xf numFmtId="14" fontId="58" fillId="0" borderId="18" xfId="0" applyNumberFormat="1" applyFont="1" applyFill="1" applyBorder="1" applyAlignment="1" applyProtection="1">
      <alignment horizontal="center" vertical="center"/>
      <protection locked="0" hidden="1"/>
    </xf>
    <xf numFmtId="14" fontId="50" fillId="0" borderId="33" xfId="0" applyNumberFormat="1" applyFont="1" applyFill="1" applyBorder="1" applyAlignment="1" applyProtection="1">
      <alignment horizontal="center" vertical="center"/>
      <protection locked="0" hidden="1"/>
    </xf>
    <xf numFmtId="14" fontId="58" fillId="0" borderId="10" xfId="0" applyNumberFormat="1" applyFont="1" applyFill="1" applyBorder="1" applyAlignment="1" applyProtection="1">
      <alignment horizontal="center" vertical="center"/>
      <protection locked="0" hidden="1"/>
    </xf>
    <xf numFmtId="14" fontId="50" fillId="0" borderId="10" xfId="0" applyNumberFormat="1" applyFont="1" applyFill="1" applyBorder="1" applyAlignment="1" applyProtection="1">
      <alignment horizontal="center" vertical="center"/>
      <protection locked="0" hidden="1"/>
    </xf>
    <xf numFmtId="170" fontId="5" fillId="0" borderId="12" xfId="18" applyNumberFormat="1" applyFont="1" applyBorder="1" applyAlignment="1" applyProtection="1">
      <alignment horizontal="right" vertical="center"/>
      <protection locked="0" hidden="1"/>
    </xf>
    <xf numFmtId="14" fontId="73" fillId="0" borderId="24" xfId="0" applyNumberFormat="1" applyFont="1" applyFill="1" applyBorder="1" applyAlignment="1" applyProtection="1">
      <alignment horizontal="center" vertical="center"/>
      <protection locked="0" hidden="1"/>
    </xf>
    <xf numFmtId="165" fontId="16" fillId="0" borderId="26" xfId="0" applyNumberFormat="1" applyFont="1" applyBorder="1" applyAlignment="1" applyProtection="1">
      <alignment horizontal="right" vertical="center"/>
      <protection locked="0" hidden="1"/>
    </xf>
    <xf numFmtId="165" fontId="49" fillId="18" borderId="9" xfId="0" applyNumberFormat="1" applyFont="1" applyFill="1" applyBorder="1" applyAlignment="1" applyProtection="1">
      <alignment horizontal="center" vertical="center"/>
      <protection locked="0" hidden="1"/>
    </xf>
    <xf numFmtId="165" fontId="49" fillId="17" borderId="8" xfId="0" applyNumberFormat="1" applyFont="1" applyFill="1" applyBorder="1" applyAlignment="1" applyProtection="1">
      <alignment horizontal="center" vertical="center"/>
      <protection locked="0" hidden="1"/>
    </xf>
    <xf numFmtId="165" fontId="56" fillId="18" borderId="8" xfId="0" applyNumberFormat="1" applyFont="1" applyFill="1" applyBorder="1" applyAlignment="1" applyProtection="1">
      <alignment horizontal="center" vertical="center"/>
      <protection locked="0" hidden="1"/>
    </xf>
    <xf numFmtId="165" fontId="56" fillId="17" borderId="21" xfId="0" applyNumberFormat="1" applyFont="1" applyFill="1" applyBorder="1" applyAlignment="1" applyProtection="1">
      <alignment horizontal="center" vertical="center"/>
      <protection locked="0" hidden="1"/>
    </xf>
    <xf numFmtId="171" fontId="4" fillId="0" borderId="12" xfId="0" applyNumberFormat="1" applyFont="1" applyBorder="1" applyAlignment="1" applyProtection="1">
      <alignment horizontal="right" vertical="center"/>
      <protection locked="0" hidden="1"/>
    </xf>
    <xf numFmtId="0" fontId="5" fillId="0" borderId="1" xfId="0" applyFont="1" applyBorder="1" applyProtection="1">
      <protection locked="0" hidden="1"/>
    </xf>
    <xf numFmtId="14" fontId="59" fillId="0" borderId="24" xfId="0" applyNumberFormat="1" applyFont="1" applyFill="1" applyBorder="1" applyAlignment="1" applyProtection="1">
      <alignment horizontal="center" vertical="center"/>
      <protection locked="0" hidden="1"/>
    </xf>
    <xf numFmtId="14" fontId="50" fillId="0" borderId="34" xfId="0" applyNumberFormat="1" applyFont="1" applyFill="1" applyBorder="1" applyAlignment="1" applyProtection="1">
      <alignment horizontal="center" vertical="center"/>
      <protection locked="0" hidden="1"/>
    </xf>
    <xf numFmtId="14" fontId="58" fillId="0" borderId="15" xfId="0" applyNumberFormat="1" applyFont="1" applyFill="1" applyBorder="1" applyAlignment="1" applyProtection="1">
      <alignment horizontal="center" vertical="center"/>
      <protection locked="0" hidden="1"/>
    </xf>
    <xf numFmtId="14" fontId="50" fillId="0" borderId="15" xfId="0" applyNumberFormat="1" applyFont="1" applyFill="1" applyBorder="1" applyAlignment="1" applyProtection="1">
      <alignment horizontal="center" vertical="center"/>
      <protection locked="0" hidden="1"/>
    </xf>
    <xf numFmtId="14" fontId="59" fillId="0" borderId="25" xfId="0" applyNumberFormat="1" applyFont="1" applyFill="1" applyBorder="1" applyAlignment="1" applyProtection="1">
      <alignment horizontal="center" vertical="center"/>
      <protection locked="0" hidden="1"/>
    </xf>
    <xf numFmtId="165" fontId="16" fillId="0" borderId="27" xfId="0" applyNumberFormat="1" applyFont="1" applyBorder="1" applyAlignment="1" applyProtection="1">
      <alignment horizontal="right" vertical="center"/>
      <protection locked="0" hidden="1"/>
    </xf>
    <xf numFmtId="169" fontId="18" fillId="0" borderId="14" xfId="18" applyNumberFormat="1" applyFont="1" applyBorder="1" applyAlignment="1" applyProtection="1">
      <alignment vertical="center" wrapText="1"/>
      <protection locked="0" hidden="1"/>
    </xf>
    <xf numFmtId="0" fontId="17" fillId="0" borderId="14" xfId="0" applyFont="1" applyBorder="1" applyAlignment="1" applyProtection="1">
      <alignment vertical="center"/>
      <protection locked="0" hidden="1"/>
    </xf>
    <xf numFmtId="14" fontId="54" fillId="0" borderId="14" xfId="18" applyNumberFormat="1" applyFont="1" applyFill="1" applyBorder="1" applyAlignment="1" applyProtection="1">
      <alignment vertical="center" wrapText="1"/>
      <protection locked="0" hidden="1"/>
    </xf>
    <xf numFmtId="0" fontId="0" fillId="0" borderId="14" xfId="0" applyBorder="1" applyAlignment="1" applyProtection="1">
      <alignment vertical="center"/>
      <protection locked="0" hidden="1"/>
    </xf>
    <xf numFmtId="0" fontId="16" fillId="0" borderId="0" xfId="0" applyFont="1" applyFill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locked="0" hidden="1"/>
    </xf>
    <xf numFmtId="14" fontId="59" fillId="0" borderId="39" xfId="0" applyNumberFormat="1" applyFont="1" applyFill="1" applyBorder="1" applyAlignment="1" applyProtection="1">
      <alignment vertical="center"/>
      <protection locked="0" hidden="1"/>
    </xf>
    <xf numFmtId="165" fontId="16" fillId="0" borderId="40" xfId="0" applyNumberFormat="1" applyFont="1" applyBorder="1" applyAlignment="1" applyProtection="1">
      <alignment vertical="center"/>
      <protection locked="0" hidden="1"/>
    </xf>
    <xf numFmtId="165" fontId="49" fillId="18" borderId="41" xfId="0" applyNumberFormat="1" applyFont="1" applyFill="1" applyBorder="1" applyAlignment="1" applyProtection="1">
      <alignment vertical="center"/>
      <protection locked="0" hidden="1"/>
    </xf>
    <xf numFmtId="165" fontId="49" fillId="17" borderId="42" xfId="0" applyNumberFormat="1" applyFont="1" applyFill="1" applyBorder="1" applyAlignment="1" applyProtection="1">
      <alignment vertical="center"/>
      <protection locked="0" hidden="1"/>
    </xf>
    <xf numFmtId="165" fontId="55" fillId="18" borderId="42" xfId="0" applyNumberFormat="1" applyFont="1" applyFill="1" applyBorder="1" applyAlignment="1" applyProtection="1">
      <alignment vertical="center"/>
      <protection locked="0" hidden="1"/>
    </xf>
    <xf numFmtId="165" fontId="55" fillId="17" borderId="43" xfId="0" applyNumberFormat="1" applyFont="1" applyFill="1" applyBorder="1" applyAlignment="1" applyProtection="1">
      <alignment vertical="center"/>
      <protection locked="0" hidden="1"/>
    </xf>
    <xf numFmtId="165" fontId="49" fillId="17" borderId="50" xfId="0" applyNumberFormat="1" applyFont="1" applyFill="1" applyBorder="1" applyAlignment="1" applyProtection="1">
      <alignment vertical="center"/>
      <protection locked="0" hidden="1"/>
    </xf>
    <xf numFmtId="172" fontId="5" fillId="0" borderId="44" xfId="0" applyNumberFormat="1" applyFont="1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72" fontId="18" fillId="0" borderId="26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protection hidden="1"/>
    </xf>
    <xf numFmtId="0" fontId="11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17" fillId="0" borderId="2" xfId="0" applyFont="1" applyFill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2" fillId="0" borderId="0" xfId="0" applyFont="1" applyProtection="1">
      <protection hidden="1"/>
    </xf>
    <xf numFmtId="0" fontId="5" fillId="0" borderId="0" xfId="0" applyFont="1" applyBorder="1" applyAlignment="1" applyProtection="1">
      <protection hidden="1"/>
    </xf>
    <xf numFmtId="0" fontId="12" fillId="0" borderId="18" xfId="0" applyFont="1" applyBorder="1" applyAlignment="1" applyProtection="1">
      <alignment horizontal="right" vertical="center"/>
      <protection hidden="1"/>
    </xf>
    <xf numFmtId="173" fontId="28" fillId="0" borderId="18" xfId="0" applyNumberFormat="1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vertical="center"/>
      <protection hidden="1"/>
    </xf>
    <xf numFmtId="173" fontId="28" fillId="0" borderId="18" xfId="0" applyNumberFormat="1" applyFont="1" applyFill="1" applyBorder="1" applyAlignment="1" applyProtection="1">
      <alignment horizontal="left" vertical="center"/>
      <protection hidden="1"/>
    </xf>
    <xf numFmtId="14" fontId="5" fillId="0" borderId="0" xfId="0" applyNumberFormat="1" applyFont="1" applyBorder="1" applyAlignment="1" applyProtection="1">
      <alignment vertical="center"/>
      <protection hidden="1"/>
    </xf>
    <xf numFmtId="0" fontId="12" fillId="23" borderId="0" xfId="0" applyFont="1" applyFill="1" applyProtection="1">
      <protection hidden="1"/>
    </xf>
    <xf numFmtId="0" fontId="5" fillId="23" borderId="0" xfId="0" applyFont="1" applyFill="1" applyBorder="1" applyAlignment="1" applyProtection="1">
      <protection hidden="1"/>
    </xf>
    <xf numFmtId="0" fontId="0" fillId="23" borderId="0" xfId="0" applyFill="1" applyBorder="1" applyProtection="1">
      <protection hidden="1"/>
    </xf>
    <xf numFmtId="0" fontId="13" fillId="23" borderId="0" xfId="0" applyFont="1" applyFill="1" applyBorder="1" applyProtection="1">
      <protection hidden="1"/>
    </xf>
    <xf numFmtId="0" fontId="12" fillId="23" borderId="14" xfId="0" applyFont="1" applyFill="1" applyBorder="1" applyAlignment="1" applyProtection="1">
      <protection hidden="1"/>
    </xf>
    <xf numFmtId="0" fontId="4" fillId="23" borderId="0" xfId="0" applyFont="1" applyFill="1" applyBorder="1" applyAlignment="1" applyProtection="1">
      <alignment horizontal="left"/>
      <protection hidden="1"/>
    </xf>
    <xf numFmtId="0" fontId="0" fillId="23" borderId="0" xfId="0" applyFill="1" applyProtection="1">
      <protection hidden="1"/>
    </xf>
    <xf numFmtId="0" fontId="61" fillId="16" borderId="61" xfId="0" applyFont="1" applyFill="1" applyBorder="1" applyAlignment="1" applyProtection="1">
      <alignment vertical="center" wrapText="1"/>
      <protection hidden="1"/>
    </xf>
    <xf numFmtId="0" fontId="53" fillId="16" borderId="40" xfId="0" applyFont="1" applyFill="1" applyBorder="1" applyAlignment="1" applyProtection="1">
      <protection hidden="1"/>
    </xf>
    <xf numFmtId="0" fontId="68" fillId="16" borderId="51" xfId="0" applyFont="1" applyFill="1" applyBorder="1" applyAlignment="1" applyProtection="1">
      <protection hidden="1"/>
    </xf>
    <xf numFmtId="0" fontId="53" fillId="16" borderId="59" xfId="0" applyFont="1" applyFill="1" applyBorder="1" applyAlignment="1" applyProtection="1">
      <protection hidden="1"/>
    </xf>
    <xf numFmtId="0" fontId="6" fillId="16" borderId="60" xfId="0" applyFont="1" applyFill="1" applyBorder="1" applyAlignment="1" applyProtection="1">
      <protection hidden="1"/>
    </xf>
    <xf numFmtId="0" fontId="53" fillId="16" borderId="46" xfId="0" applyFont="1" applyFill="1" applyBorder="1" applyAlignment="1" applyProtection="1">
      <protection hidden="1"/>
    </xf>
    <xf numFmtId="0" fontId="6" fillId="16" borderId="46" xfId="0" applyFont="1" applyFill="1" applyBorder="1" applyAlignment="1" applyProtection="1">
      <protection hidden="1"/>
    </xf>
    <xf numFmtId="0" fontId="6" fillId="16" borderId="55" xfId="0" applyFont="1" applyFill="1" applyBorder="1" applyAlignment="1" applyProtection="1">
      <protection hidden="1"/>
    </xf>
    <xf numFmtId="0" fontId="53" fillId="16" borderId="13" xfId="0" applyFont="1" applyFill="1" applyBorder="1" applyAlignment="1" applyProtection="1">
      <protection hidden="1"/>
    </xf>
    <xf numFmtId="0" fontId="14" fillId="16" borderId="0" xfId="0" applyFont="1" applyFill="1" applyBorder="1" applyAlignment="1" applyProtection="1">
      <alignment horizontal="center"/>
      <protection hidden="1"/>
    </xf>
    <xf numFmtId="0" fontId="18" fillId="16" borderId="6" xfId="0" applyFont="1" applyFill="1" applyBorder="1" applyAlignment="1" applyProtection="1">
      <alignment horizontal="center" vertical="top" wrapText="1"/>
      <protection hidden="1"/>
    </xf>
    <xf numFmtId="0" fontId="18" fillId="16" borderId="7" xfId="0" applyFont="1" applyFill="1" applyBorder="1" applyAlignment="1" applyProtection="1">
      <alignment horizontal="center" vertical="top" wrapText="1"/>
      <protection hidden="1"/>
    </xf>
    <xf numFmtId="0" fontId="51" fillId="16" borderId="11" xfId="0" applyFont="1" applyFill="1" applyBorder="1" applyAlignment="1" applyProtection="1">
      <alignment horizontal="center" vertical="top" wrapText="1"/>
      <protection hidden="1"/>
    </xf>
    <xf numFmtId="0" fontId="18" fillId="20" borderId="38" xfId="0" applyFont="1" applyFill="1" applyBorder="1" applyAlignment="1" applyProtection="1">
      <alignment horizontal="center" vertical="top" wrapText="1"/>
      <protection hidden="1"/>
    </xf>
    <xf numFmtId="0" fontId="21" fillId="20" borderId="6" xfId="0" applyFont="1" applyFill="1" applyBorder="1" applyAlignment="1" applyProtection="1">
      <alignment horizontal="center" vertical="top" wrapText="1"/>
      <protection hidden="1"/>
    </xf>
    <xf numFmtId="0" fontId="23" fillId="19" borderId="22" xfId="0" applyFont="1" applyFill="1" applyBorder="1" applyAlignment="1" applyProtection="1">
      <alignment horizontal="center" vertical="top" wrapText="1"/>
      <protection hidden="1"/>
    </xf>
    <xf numFmtId="0" fontId="6" fillId="19" borderId="30" xfId="0" applyFont="1" applyFill="1" applyBorder="1" applyAlignment="1" applyProtection="1">
      <alignment horizontal="center" vertical="top" wrapText="1"/>
      <protection hidden="1"/>
    </xf>
    <xf numFmtId="0" fontId="57" fillId="19" borderId="23" xfId="0" applyFont="1" applyFill="1" applyBorder="1" applyAlignment="1" applyProtection="1">
      <alignment horizontal="center" vertical="center" wrapText="1"/>
      <protection hidden="1"/>
    </xf>
    <xf numFmtId="0" fontId="60" fillId="21" borderId="29" xfId="0" applyFont="1" applyFill="1" applyBorder="1" applyAlignment="1" applyProtection="1">
      <alignment horizontal="center" vertical="center" wrapText="1"/>
      <protection hidden="1"/>
    </xf>
    <xf numFmtId="172" fontId="18" fillId="0" borderId="40" xfId="0" applyNumberFormat="1" applyFont="1" applyBorder="1" applyAlignment="1" applyProtection="1">
      <alignment vertical="center"/>
      <protection hidden="1"/>
    </xf>
    <xf numFmtId="14" fontId="5" fillId="0" borderId="18" xfId="0" applyNumberFormat="1" applyFont="1" applyBorder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1" fillId="0" borderId="0" xfId="0" applyFont="1" applyAlignment="1" applyProtection="1">
      <alignment horizontal="right"/>
    </xf>
    <xf numFmtId="0" fontId="4" fillId="0" borderId="2" xfId="0" applyFont="1" applyBorder="1" applyProtection="1"/>
    <xf numFmtId="0" fontId="1" fillId="0" borderId="18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71" fillId="0" borderId="18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67" fillId="0" borderId="0" xfId="0" applyFont="1" applyBorder="1" applyAlignment="1" applyProtection="1">
      <alignment horizontal="center"/>
      <protection hidden="1"/>
    </xf>
    <xf numFmtId="0" fontId="67" fillId="0" borderId="0" xfId="0" applyFont="1" applyBorder="1" applyAlignment="1" applyProtection="1">
      <protection hidden="1"/>
    </xf>
    <xf numFmtId="0" fontId="67" fillId="0" borderId="0" xfId="0" applyFont="1" applyFill="1" applyBorder="1" applyAlignment="1" applyProtection="1">
      <protection hidden="1"/>
    </xf>
    <xf numFmtId="0" fontId="16" fillId="0" borderId="45" xfId="0" applyFont="1" applyBorder="1" applyAlignment="1" applyProtection="1">
      <alignment horizontal="center" vertical="center"/>
      <protection hidden="1"/>
    </xf>
    <xf numFmtId="168" fontId="62" fillId="0" borderId="45" xfId="0" applyNumberFormat="1" applyFont="1" applyBorder="1" applyAlignment="1" applyProtection="1">
      <alignment horizontal="right" vertical="center"/>
      <protection hidden="1"/>
    </xf>
    <xf numFmtId="168" fontId="48" fillId="0" borderId="45" xfId="0" applyNumberFormat="1" applyFont="1" applyBorder="1" applyAlignment="1" applyProtection="1">
      <alignment horizontal="center" vertical="center"/>
      <protection hidden="1"/>
    </xf>
    <xf numFmtId="168" fontId="0" fillId="0" borderId="45" xfId="0" applyNumberFormat="1" applyBorder="1" applyAlignment="1" applyProtection="1">
      <alignment horizontal="center" vertical="center"/>
      <protection hidden="1"/>
    </xf>
    <xf numFmtId="172" fontId="63" fillId="0" borderId="45" xfId="0" applyNumberFormat="1" applyFont="1" applyBorder="1" applyAlignment="1" applyProtection="1">
      <alignment horizontal="right" vertical="center"/>
      <protection hidden="1"/>
    </xf>
    <xf numFmtId="172" fontId="64" fillId="0" borderId="47" xfId="0" applyNumberFormat="1" applyFont="1" applyBorder="1" applyAlignment="1" applyProtection="1">
      <alignment horizontal="right" vertical="center"/>
      <protection hidden="1"/>
    </xf>
    <xf numFmtId="172" fontId="64" fillId="0" borderId="0" xfId="0" applyNumberFormat="1" applyFont="1" applyBorder="1" applyAlignment="1" applyProtection="1">
      <alignment horizontal="right" vertical="center"/>
      <protection hidden="1"/>
    </xf>
    <xf numFmtId="175" fontId="18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18" fillId="0" borderId="1" xfId="0" applyNumberFormat="1" applyFont="1" applyBorder="1" applyAlignment="1" applyProtection="1">
      <alignment horizontal="center"/>
      <protection hidden="1"/>
    </xf>
    <xf numFmtId="165" fontId="18" fillId="0" borderId="0" xfId="0" applyNumberFormat="1" applyFont="1" applyFill="1" applyBorder="1" applyAlignment="1" applyProtection="1">
      <protection hidden="1"/>
    </xf>
    <xf numFmtId="0" fontId="0" fillId="0" borderId="28" xfId="0" applyBorder="1" applyAlignment="1" applyProtection="1">
      <protection hidden="1"/>
    </xf>
    <xf numFmtId="0" fontId="13" fillId="0" borderId="0" xfId="0" applyFont="1" applyProtection="1">
      <protection hidden="1"/>
    </xf>
    <xf numFmtId="14" fontId="4" fillId="0" borderId="0" xfId="0" applyNumberFormat="1" applyFont="1" applyBorder="1" applyAlignment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165" fontId="18" fillId="22" borderId="1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1" fontId="48" fillId="0" borderId="0" xfId="0" applyNumberFormat="1" applyFont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14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protection hidden="1"/>
    </xf>
    <xf numFmtId="0" fontId="15" fillId="0" borderId="2" xfId="0" applyFont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16" fillId="0" borderId="2" xfId="0" applyFont="1" applyFill="1" applyBorder="1" applyProtection="1">
      <protection hidden="1"/>
    </xf>
    <xf numFmtId="1" fontId="48" fillId="0" borderId="2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9" fontId="18" fillId="0" borderId="37" xfId="18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174" fontId="18" fillId="0" borderId="17" xfId="0" applyNumberFormat="1" applyFont="1" applyBorder="1" applyAlignment="1" applyProtection="1">
      <alignment vertical="center"/>
      <protection hidden="1"/>
    </xf>
    <xf numFmtId="174" fontId="18" fillId="0" borderId="53" xfId="0" applyNumberFormat="1" applyFont="1" applyBorder="1" applyAlignment="1" applyProtection="1">
      <alignment vertical="center"/>
      <protection hidden="1"/>
    </xf>
    <xf numFmtId="0" fontId="0" fillId="0" borderId="20" xfId="0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2" fontId="18" fillId="0" borderId="1" xfId="0" applyNumberFormat="1" applyFont="1" applyBorder="1" applyAlignment="1" applyProtection="1">
      <alignment vertical="center"/>
      <protection hidden="1"/>
    </xf>
    <xf numFmtId="2" fontId="18" fillId="0" borderId="40" xfId="0" applyNumberFormat="1" applyFont="1" applyBorder="1" applyAlignment="1" applyProtection="1">
      <alignment vertical="center"/>
      <protection hidden="1"/>
    </xf>
    <xf numFmtId="14" fontId="5" fillId="0" borderId="0" xfId="0" applyNumberFormat="1" applyFont="1" applyBorder="1" applyAlignment="1" applyProtection="1">
      <alignment horizontal="center" vertical="center"/>
    </xf>
    <xf numFmtId="172" fontId="18" fillId="23" borderId="0" xfId="0" applyNumberFormat="1" applyFont="1" applyFill="1" applyBorder="1" applyAlignment="1" applyProtection="1">
      <alignment vertical="center"/>
      <protection hidden="1"/>
    </xf>
    <xf numFmtId="172" fontId="18" fillId="23" borderId="0" xfId="0" applyNumberFormat="1" applyFont="1" applyFill="1" applyBorder="1" applyAlignment="1" applyProtection="1">
      <alignment vertical="center"/>
      <protection locked="0" hidden="1"/>
    </xf>
    <xf numFmtId="174" fontId="18" fillId="23" borderId="0" xfId="0" applyNumberFormat="1" applyFont="1" applyFill="1" applyBorder="1" applyAlignment="1" applyProtection="1">
      <alignment vertical="center"/>
      <protection locked="0" hidden="1"/>
    </xf>
    <xf numFmtId="2" fontId="18" fillId="23" borderId="0" xfId="0" applyNumberFormat="1" applyFont="1" applyFill="1" applyBorder="1" applyAlignment="1" applyProtection="1">
      <alignment vertical="center"/>
      <protection hidden="1"/>
    </xf>
    <xf numFmtId="0" fontId="16" fillId="23" borderId="0" xfId="0" applyFont="1" applyFill="1" applyBorder="1" applyProtection="1">
      <protection hidden="1"/>
    </xf>
    <xf numFmtId="0" fontId="18" fillId="19" borderId="62" xfId="0" applyFont="1" applyFill="1" applyBorder="1" applyAlignment="1" applyProtection="1">
      <alignment horizontal="center" vertical="top" wrapText="1"/>
      <protection hidden="1"/>
    </xf>
    <xf numFmtId="0" fontId="6" fillId="17" borderId="48" xfId="0" applyFont="1" applyFill="1" applyBorder="1" applyAlignment="1" applyProtection="1">
      <alignment horizontal="center" wrapText="1"/>
      <protection hidden="1"/>
    </xf>
    <xf numFmtId="0" fontId="6" fillId="17" borderId="49" xfId="0" applyFont="1" applyFill="1" applyBorder="1" applyAlignment="1" applyProtection="1">
      <alignment horizontal="center" wrapText="1"/>
      <protection hidden="1"/>
    </xf>
    <xf numFmtId="0" fontId="12" fillId="0" borderId="18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8" fillId="19" borderId="5" xfId="0" applyFont="1" applyFill="1" applyBorder="1" applyAlignment="1" applyProtection="1">
      <alignment horizontal="center" vertical="top" wrapText="1"/>
      <protection hidden="1"/>
    </xf>
    <xf numFmtId="0" fontId="66" fillId="0" borderId="0" xfId="0" applyFont="1" applyProtection="1">
      <protection hidden="1"/>
    </xf>
    <xf numFmtId="0" fontId="66" fillId="0" borderId="0" xfId="0" applyFont="1" applyFill="1" applyBorder="1" applyProtection="1">
      <protection hidden="1"/>
    </xf>
    <xf numFmtId="0" fontId="76" fillId="0" borderId="0" xfId="0" applyFont="1" applyFill="1" applyBorder="1" applyProtection="1">
      <protection hidden="1"/>
    </xf>
    <xf numFmtId="0" fontId="66" fillId="0" borderId="0" xfId="0" applyFont="1" applyBorder="1" applyProtection="1">
      <protection hidden="1"/>
    </xf>
    <xf numFmtId="0" fontId="76" fillId="0" borderId="0" xfId="0" applyFont="1" applyProtection="1">
      <protection hidden="1"/>
    </xf>
    <xf numFmtId="0" fontId="79" fillId="0" borderId="0" xfId="0" applyFont="1" applyBorder="1" applyProtection="1">
      <protection hidden="1"/>
    </xf>
    <xf numFmtId="0" fontId="79" fillId="0" borderId="0" xfId="0" applyFont="1" applyBorder="1" applyAlignment="1" applyProtection="1">
      <alignment horizontal="center"/>
      <protection hidden="1"/>
    </xf>
    <xf numFmtId="0" fontId="66" fillId="0" borderId="0" xfId="17" applyFont="1" applyBorder="1" applyAlignment="1" applyProtection="1">
      <alignment horizontal="center"/>
      <protection hidden="1"/>
    </xf>
    <xf numFmtId="14" fontId="66" fillId="0" borderId="0" xfId="17" applyNumberFormat="1" applyFont="1" applyBorder="1" applyAlignment="1" applyProtection="1">
      <alignment horizontal="right"/>
      <protection hidden="1"/>
    </xf>
    <xf numFmtId="165" fontId="66" fillId="0" borderId="0" xfId="0" applyNumberFormat="1" applyFont="1" applyBorder="1" applyAlignment="1" applyProtection="1">
      <alignment horizontal="center"/>
      <protection hidden="1"/>
    </xf>
    <xf numFmtId="165" fontId="66" fillId="0" borderId="0" xfId="0" applyNumberFormat="1" applyFont="1" applyBorder="1" applyProtection="1">
      <protection hidden="1"/>
    </xf>
    <xf numFmtId="0" fontId="77" fillId="0" borderId="0" xfId="0" applyFont="1" applyProtection="1">
      <protection hidden="1"/>
    </xf>
    <xf numFmtId="0" fontId="75" fillId="0" borderId="0" xfId="0" applyFont="1" applyBorder="1" applyAlignment="1" applyProtection="1">
      <alignment vertical="center"/>
      <protection hidden="1"/>
    </xf>
    <xf numFmtId="0" fontId="76" fillId="0" borderId="0" xfId="0" applyFont="1" applyBorder="1" applyProtection="1">
      <protection hidden="1"/>
    </xf>
    <xf numFmtId="0" fontId="75" fillId="0" borderId="0" xfId="0" applyFont="1" applyProtection="1">
      <protection hidden="1"/>
    </xf>
    <xf numFmtId="0" fontId="66" fillId="0" borderId="0" xfId="0" applyFont="1" applyAlignment="1" applyProtection="1">
      <alignment vertical="center"/>
      <protection hidden="1"/>
    </xf>
    <xf numFmtId="0" fontId="66" fillId="0" borderId="56" xfId="0" applyFont="1" applyBorder="1" applyAlignment="1" applyProtection="1">
      <protection hidden="1"/>
    </xf>
    <xf numFmtId="0" fontId="66" fillId="0" borderId="57" xfId="0" applyFont="1" applyBorder="1" applyAlignment="1" applyProtection="1">
      <protection hidden="1"/>
    </xf>
    <xf numFmtId="0" fontId="66" fillId="0" borderId="58" xfId="0" applyFont="1" applyBorder="1" applyProtection="1">
      <protection hidden="1"/>
    </xf>
    <xf numFmtId="0" fontId="66" fillId="0" borderId="0" xfId="0" applyFont="1" applyProtection="1">
      <protection locked="0" hidden="1"/>
    </xf>
    <xf numFmtId="0" fontId="76" fillId="0" borderId="0" xfId="0" applyFont="1" applyProtection="1">
      <protection locked="0" hidden="1"/>
    </xf>
    <xf numFmtId="165" fontId="66" fillId="0" borderId="0" xfId="0" applyNumberFormat="1" applyFont="1" applyFill="1" applyBorder="1" applyAlignment="1" applyProtection="1">
      <alignment horizontal="center"/>
      <protection hidden="1"/>
    </xf>
    <xf numFmtId="165" fontId="66" fillId="0" borderId="0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right"/>
      <protection hidden="1"/>
    </xf>
    <xf numFmtId="0" fontId="66" fillId="0" borderId="0" xfId="0" applyFont="1" applyFill="1" applyBorder="1" applyAlignment="1" applyProtection="1">
      <alignment horizontal="center"/>
      <protection hidden="1"/>
    </xf>
    <xf numFmtId="0" fontId="66" fillId="0" borderId="0" xfId="0" applyFont="1" applyFill="1" applyBorder="1" applyAlignment="1" applyProtection="1">
      <alignment horizontal="center" vertical="center"/>
      <protection hidden="1"/>
    </xf>
    <xf numFmtId="0" fontId="66" fillId="0" borderId="0" xfId="17" applyFont="1" applyBorder="1" applyProtection="1">
      <protection hidden="1"/>
    </xf>
    <xf numFmtId="0" fontId="8" fillId="19" borderId="63" xfId="0" applyFont="1" applyFill="1" applyBorder="1" applyAlignment="1" applyProtection="1">
      <alignment horizontal="center" vertical="top" wrapText="1"/>
      <protection hidden="1"/>
    </xf>
    <xf numFmtId="165" fontId="18" fillId="19" borderId="54" xfId="0" applyNumberFormat="1" applyFont="1" applyFill="1" applyBorder="1" applyAlignment="1" applyProtection="1">
      <alignment horizontal="center" vertical="top" wrapText="1"/>
      <protection hidden="1"/>
    </xf>
    <xf numFmtId="4" fontId="18" fillId="19" borderId="54" xfId="0" applyNumberFormat="1" applyFont="1" applyFill="1" applyBorder="1" applyAlignment="1" applyProtection="1">
      <alignment horizontal="center" vertical="top" wrapText="1"/>
      <protection hidden="1"/>
    </xf>
    <xf numFmtId="14" fontId="18" fillId="0" borderId="0" xfId="0" applyNumberFormat="1" applyFont="1" applyBorder="1" applyAlignment="1" applyProtection="1">
      <alignment horizontal="left" vertical="center"/>
      <protection hidden="1"/>
    </xf>
    <xf numFmtId="172" fontId="18" fillId="0" borderId="52" xfId="0" applyNumberFormat="1" applyFont="1" applyBorder="1" applyAlignment="1" applyProtection="1">
      <alignment vertical="center"/>
      <protection hidden="1"/>
    </xf>
    <xf numFmtId="172" fontId="18" fillId="0" borderId="51" xfId="0" applyNumberFormat="1" applyFont="1" applyBorder="1" applyAlignment="1" applyProtection="1">
      <alignment vertical="center"/>
      <protection hidden="1"/>
    </xf>
    <xf numFmtId="174" fontId="18" fillId="0" borderId="120" xfId="0" applyNumberFormat="1" applyFont="1" applyBorder="1" applyAlignment="1" applyProtection="1">
      <alignment vertical="center"/>
      <protection hidden="1"/>
    </xf>
    <xf numFmtId="14" fontId="5" fillId="0" borderId="18" xfId="0" applyNumberFormat="1" applyFont="1" applyBorder="1" applyAlignment="1" applyProtection="1">
      <alignment horizontal="left" vertical="center"/>
      <protection hidden="1"/>
    </xf>
    <xf numFmtId="0" fontId="80" fillId="0" borderId="0" xfId="0" applyFont="1" applyAlignment="1" applyProtection="1">
      <alignment vertical="center"/>
      <protection locked="0" hidden="1"/>
    </xf>
    <xf numFmtId="2" fontId="18" fillId="0" borderId="40" xfId="0" applyNumberFormat="1" applyFont="1" applyFill="1" applyBorder="1" applyAlignment="1" applyProtection="1">
      <alignment vertical="center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8" fillId="17" borderId="102" xfId="0" applyFont="1" applyFill="1" applyBorder="1" applyAlignment="1" applyProtection="1">
      <alignment horizontal="center" wrapText="1"/>
      <protection hidden="1"/>
    </xf>
    <xf numFmtId="0" fontId="8" fillId="17" borderId="103" xfId="0" applyFont="1" applyFill="1" applyBorder="1" applyAlignment="1" applyProtection="1">
      <alignment horizontal="center" wrapText="1"/>
      <protection hidden="1"/>
    </xf>
    <xf numFmtId="0" fontId="2" fillId="17" borderId="102" xfId="0" applyFont="1" applyFill="1" applyBorder="1" applyAlignment="1" applyProtection="1">
      <alignment horizontal="center" wrapText="1"/>
      <protection hidden="1"/>
    </xf>
    <xf numFmtId="0" fontId="2" fillId="17" borderId="103" xfId="0" applyFont="1" applyFill="1" applyBorder="1" applyAlignment="1" applyProtection="1">
      <alignment horizontal="center" wrapText="1"/>
      <protection hidden="1"/>
    </xf>
    <xf numFmtId="0" fontId="18" fillId="20" borderId="11" xfId="0" applyFont="1" applyFill="1" applyBorder="1" applyAlignment="1" applyProtection="1">
      <alignment horizontal="center" vertical="top"/>
      <protection hidden="1"/>
    </xf>
    <xf numFmtId="0" fontId="18" fillId="20" borderId="107" xfId="0" applyFont="1" applyFill="1" applyBorder="1" applyAlignment="1" applyProtection="1">
      <alignment horizontal="center" vertical="top"/>
      <protection hidden="1"/>
    </xf>
    <xf numFmtId="0" fontId="18" fillId="20" borderId="0" xfId="0" applyFont="1" applyFill="1" applyBorder="1" applyAlignment="1" applyProtection="1">
      <alignment horizontal="center" vertical="top"/>
      <protection hidden="1"/>
    </xf>
    <xf numFmtId="0" fontId="18" fillId="20" borderId="75" xfId="0" applyFont="1" applyFill="1" applyBorder="1" applyAlignment="1" applyProtection="1">
      <alignment horizontal="center" vertical="top"/>
      <protection hidden="1"/>
    </xf>
    <xf numFmtId="0" fontId="18" fillId="19" borderId="5" xfId="0" applyFont="1" applyFill="1" applyBorder="1" applyAlignment="1" applyProtection="1">
      <alignment horizontal="center" vertical="top" wrapText="1"/>
      <protection hidden="1"/>
    </xf>
    <xf numFmtId="0" fontId="18" fillId="19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18" fillId="20" borderId="84" xfId="0" applyFont="1" applyFill="1" applyBorder="1" applyAlignment="1" applyProtection="1">
      <alignment horizontal="center" vertical="top" wrapText="1"/>
      <protection hidden="1"/>
    </xf>
    <xf numFmtId="0" fontId="18" fillId="20" borderId="85" xfId="0" applyFont="1" applyFill="1" applyBorder="1" applyAlignment="1" applyProtection="1">
      <alignment horizontal="center" vertical="top" wrapText="1"/>
      <protection hidden="1"/>
    </xf>
    <xf numFmtId="0" fontId="18" fillId="0" borderId="79" xfId="0" applyFont="1" applyFill="1" applyBorder="1" applyAlignment="1" applyProtection="1">
      <alignment horizontal="center" vertical="top" wrapText="1"/>
      <protection hidden="1"/>
    </xf>
    <xf numFmtId="0" fontId="18" fillId="0" borderId="5" xfId="0" applyFont="1" applyFill="1" applyBorder="1" applyAlignment="1" applyProtection="1">
      <alignment horizontal="center" vertical="top" wrapText="1"/>
      <protection hidden="1"/>
    </xf>
    <xf numFmtId="0" fontId="18" fillId="0" borderId="4" xfId="0" applyFont="1" applyFill="1" applyBorder="1" applyAlignment="1" applyProtection="1">
      <alignment horizontal="center" vertical="top" wrapText="1"/>
      <protection hidden="1"/>
    </xf>
    <xf numFmtId="0" fontId="18" fillId="0" borderId="86" xfId="0" applyFont="1" applyFill="1" applyBorder="1" applyAlignment="1" applyProtection="1">
      <alignment horizontal="center" vertical="top" wrapText="1"/>
      <protection hidden="1"/>
    </xf>
    <xf numFmtId="0" fontId="18" fillId="0" borderId="87" xfId="0" applyFont="1" applyFill="1" applyBorder="1" applyAlignment="1" applyProtection="1">
      <alignment horizontal="center" vertical="top" wrapText="1"/>
      <protection hidden="1"/>
    </xf>
    <xf numFmtId="0" fontId="18" fillId="0" borderId="88" xfId="0" applyFont="1" applyFill="1" applyBorder="1" applyAlignment="1" applyProtection="1">
      <alignment horizontal="center" vertical="top" wrapText="1"/>
      <protection hidden="1"/>
    </xf>
    <xf numFmtId="0" fontId="2" fillId="0" borderId="89" xfId="0" applyFont="1" applyFill="1" applyBorder="1" applyAlignment="1" applyProtection="1">
      <alignment horizontal="center" vertical="top" wrapText="1"/>
      <protection hidden="1"/>
    </xf>
    <xf numFmtId="0" fontId="2" fillId="0" borderId="85" xfId="0" applyFont="1" applyFill="1" applyBorder="1" applyAlignment="1" applyProtection="1">
      <alignment horizontal="center" vertical="top" wrapText="1"/>
      <protection hidden="1"/>
    </xf>
    <xf numFmtId="0" fontId="18" fillId="20" borderId="90" xfId="0" applyFont="1" applyFill="1" applyBorder="1" applyAlignment="1" applyProtection="1">
      <alignment horizontal="center" vertical="center" wrapText="1"/>
      <protection hidden="1"/>
    </xf>
    <xf numFmtId="0" fontId="18" fillId="20" borderId="91" xfId="0" applyFont="1" applyFill="1" applyBorder="1" applyAlignment="1" applyProtection="1">
      <alignment horizontal="center" vertical="center" wrapText="1"/>
      <protection hidden="1"/>
    </xf>
    <xf numFmtId="0" fontId="18" fillId="21" borderId="70" xfId="0" applyFont="1" applyFill="1" applyBorder="1" applyAlignment="1" applyProtection="1">
      <alignment horizontal="center" vertical="center" wrapText="1"/>
      <protection hidden="1"/>
    </xf>
    <xf numFmtId="0" fontId="18" fillId="21" borderId="71" xfId="0" applyFont="1" applyFill="1" applyBorder="1" applyAlignment="1" applyProtection="1">
      <alignment horizontal="center" vertical="center" wrapText="1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18" fillId="21" borderId="77" xfId="0" applyFont="1" applyFill="1" applyBorder="1" applyAlignment="1" applyProtection="1">
      <alignment horizontal="center" vertical="center" wrapText="1"/>
      <protection hidden="1"/>
    </xf>
    <xf numFmtId="0" fontId="18" fillId="21" borderId="78" xfId="0" applyFont="1" applyFill="1" applyBorder="1" applyAlignment="1" applyProtection="1">
      <alignment horizontal="center" vertical="center" wrapText="1"/>
      <protection hidden="1"/>
    </xf>
    <xf numFmtId="0" fontId="18" fillId="21" borderId="30" xfId="0" applyFont="1" applyFill="1" applyBorder="1" applyAlignment="1" applyProtection="1">
      <alignment horizontal="center" vertical="center" wrapText="1"/>
      <protection hidden="1"/>
    </xf>
    <xf numFmtId="0" fontId="18" fillId="21" borderId="3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top" wrapText="1"/>
      <protection hidden="1"/>
    </xf>
    <xf numFmtId="0" fontId="5" fillId="0" borderId="2" xfId="0" applyFont="1" applyBorder="1" applyAlignment="1" applyProtection="1">
      <alignment horizontal="right" vertical="top"/>
      <protection hidden="1"/>
    </xf>
    <xf numFmtId="0" fontId="12" fillId="0" borderId="14" xfId="0" applyFont="1" applyFill="1" applyBorder="1" applyAlignment="1" applyProtection="1">
      <alignment horizontal="center"/>
      <protection hidden="1"/>
    </xf>
    <xf numFmtId="0" fontId="12" fillId="0" borderId="92" xfId="0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top"/>
      <protection locked="0" hidden="1"/>
    </xf>
    <xf numFmtId="0" fontId="12" fillId="0" borderId="93" xfId="0" applyFont="1" applyBorder="1" applyAlignment="1" applyProtection="1">
      <alignment horizontal="center" vertical="top"/>
      <protection locked="0" hidden="1"/>
    </xf>
    <xf numFmtId="0" fontId="2" fillId="0" borderId="94" xfId="0" applyFont="1" applyBorder="1" applyAlignment="1" applyProtection="1">
      <alignment horizontal="right" vertical="top"/>
      <protection hidden="1"/>
    </xf>
    <xf numFmtId="0" fontId="2" fillId="0" borderId="2" xfId="0" applyFont="1" applyBorder="1" applyAlignment="1" applyProtection="1">
      <alignment horizontal="right" vertical="top"/>
      <protection hidden="1"/>
    </xf>
    <xf numFmtId="0" fontId="2" fillId="0" borderId="19" xfId="0" applyFont="1" applyBorder="1" applyAlignment="1" applyProtection="1">
      <alignment horizontal="center" vertical="center" wrapText="1"/>
      <protection locked="0" hidden="1"/>
    </xf>
    <xf numFmtId="0" fontId="2" fillId="0" borderId="18" xfId="0" applyFont="1" applyBorder="1" applyAlignment="1" applyProtection="1">
      <alignment horizontal="center" vertical="center" wrapText="1"/>
      <protection locked="0" hidden="1"/>
    </xf>
    <xf numFmtId="0" fontId="2" fillId="0" borderId="69" xfId="0" applyFont="1" applyBorder="1" applyAlignment="1" applyProtection="1">
      <alignment horizontal="center" vertical="center" wrapText="1"/>
      <protection locked="0" hidden="1"/>
    </xf>
    <xf numFmtId="0" fontId="18" fillId="19" borderId="62" xfId="0" applyFont="1" applyFill="1" applyBorder="1" applyAlignment="1" applyProtection="1">
      <alignment horizontal="center" vertical="top" wrapText="1"/>
      <protection hidden="1"/>
    </xf>
    <xf numFmtId="0" fontId="18" fillId="19" borderId="63" xfId="0" applyFont="1" applyFill="1" applyBorder="1" applyAlignment="1" applyProtection="1">
      <alignment horizontal="center" vertical="top" wrapText="1"/>
      <protection hidden="1"/>
    </xf>
    <xf numFmtId="0" fontId="18" fillId="19" borderId="54" xfId="0" applyFont="1" applyFill="1" applyBorder="1" applyAlignment="1" applyProtection="1">
      <alignment horizontal="center" vertical="top" wrapText="1"/>
      <protection hidden="1"/>
    </xf>
    <xf numFmtId="0" fontId="5" fillId="0" borderId="18" xfId="0" applyFont="1" applyBorder="1" applyAlignment="1" applyProtection="1">
      <alignment horizontal="right" vertical="center"/>
      <protection hidden="1"/>
    </xf>
    <xf numFmtId="0" fontId="5" fillId="0" borderId="95" xfId="0" applyFont="1" applyBorder="1" applyAlignment="1" applyProtection="1">
      <alignment horizontal="right" vertical="center"/>
      <protection hidden="1"/>
    </xf>
    <xf numFmtId="0" fontId="12" fillId="0" borderId="18" xfId="0" applyFont="1" applyBorder="1" applyAlignment="1" applyProtection="1">
      <alignment horizontal="right" vertical="center"/>
      <protection hidden="1"/>
    </xf>
    <xf numFmtId="0" fontId="5" fillId="0" borderId="94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horizontal="right" vertical="center"/>
      <protection hidden="1"/>
    </xf>
    <xf numFmtId="0" fontId="5" fillId="0" borderId="18" xfId="0" applyFont="1" applyBorder="1" applyAlignment="1" applyProtection="1">
      <alignment horizontal="left" vertical="center"/>
      <protection locked="0" hidden="1"/>
    </xf>
    <xf numFmtId="0" fontId="12" fillId="0" borderId="96" xfId="0" applyFont="1" applyBorder="1" applyAlignment="1" applyProtection="1">
      <alignment horizontal="left" vertical="center"/>
      <protection locked="0" hidden="1"/>
    </xf>
    <xf numFmtId="0" fontId="8" fillId="17" borderId="48" xfId="0" applyFont="1" applyFill="1" applyBorder="1" applyAlignment="1" applyProtection="1">
      <alignment horizontal="center" wrapText="1"/>
      <protection hidden="1"/>
    </xf>
    <xf numFmtId="0" fontId="8" fillId="17" borderId="49" xfId="0" applyFont="1" applyFill="1" applyBorder="1" applyAlignment="1" applyProtection="1">
      <alignment horizontal="center" wrapText="1"/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0" fontId="18" fillId="0" borderId="55" xfId="0" applyFont="1" applyBorder="1" applyAlignment="1" applyProtection="1">
      <alignment horizontal="center" vertical="center" wrapText="1"/>
      <protection hidden="1"/>
    </xf>
    <xf numFmtId="0" fontId="70" fillId="16" borderId="75" xfId="0" applyFont="1" applyFill="1" applyBorder="1" applyAlignment="1" applyProtection="1">
      <alignment horizontal="center" vertical="center" wrapText="1"/>
      <protection hidden="1"/>
    </xf>
    <xf numFmtId="0" fontId="70" fillId="16" borderId="76" xfId="0" applyFont="1" applyFill="1" applyBorder="1" applyAlignment="1" applyProtection="1">
      <alignment horizontal="center" vertical="center" wrapText="1"/>
      <protection hidden="1"/>
    </xf>
    <xf numFmtId="0" fontId="61" fillId="0" borderId="20" xfId="0" applyFont="1" applyBorder="1" applyAlignment="1" applyProtection="1">
      <alignment horizontal="center" vertical="center"/>
      <protection hidden="1"/>
    </xf>
    <xf numFmtId="173" fontId="28" fillId="0" borderId="18" xfId="0" applyNumberFormat="1" applyFont="1" applyFill="1" applyBorder="1" applyAlignment="1" applyProtection="1">
      <alignment horizontal="center" vertical="center"/>
      <protection locked="0" hidden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12" fillId="0" borderId="18" xfId="0" applyNumberFormat="1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/>
      <protection locked="0"/>
    </xf>
    <xf numFmtId="0" fontId="20" fillId="16" borderId="80" xfId="0" applyFont="1" applyFill="1" applyBorder="1" applyAlignment="1" applyProtection="1">
      <alignment horizontal="center" vertical="center" wrapText="1"/>
      <protection hidden="1"/>
    </xf>
    <xf numFmtId="0" fontId="20" fillId="16" borderId="81" xfId="0" applyFont="1" applyFill="1" applyBorder="1" applyAlignment="1" applyProtection="1">
      <alignment horizontal="center" vertical="center" wrapText="1"/>
      <protection hidden="1"/>
    </xf>
    <xf numFmtId="0" fontId="53" fillId="16" borderId="0" xfId="0" applyFont="1" applyFill="1" applyBorder="1" applyAlignment="1" applyProtection="1">
      <alignment horizontal="center" vertical="center" wrapText="1"/>
      <protection hidden="1"/>
    </xf>
    <xf numFmtId="0" fontId="6" fillId="17" borderId="48" xfId="0" applyFont="1" applyFill="1" applyBorder="1" applyAlignment="1" applyProtection="1">
      <alignment horizontal="center" wrapText="1"/>
      <protection hidden="1"/>
    </xf>
    <xf numFmtId="0" fontId="6" fillId="17" borderId="49" xfId="0" applyFont="1" applyFill="1" applyBorder="1" applyAlignment="1" applyProtection="1">
      <alignment horizontal="center" wrapText="1"/>
      <protection hidden="1"/>
    </xf>
    <xf numFmtId="166" fontId="66" fillId="0" borderId="0" xfId="17" applyNumberFormat="1" applyFont="1" applyFill="1" applyBorder="1" applyAlignment="1" applyProtection="1">
      <alignment horizontal="left"/>
      <protection hidden="1"/>
    </xf>
    <xf numFmtId="0" fontId="78" fillId="0" borderId="0" xfId="17" applyFont="1" applyBorder="1" applyAlignment="1" applyProtection="1">
      <alignment horizontal="center"/>
      <protection hidden="1"/>
    </xf>
    <xf numFmtId="165" fontId="66" fillId="0" borderId="0" xfId="0" applyNumberFormat="1" applyFont="1" applyFill="1" applyBorder="1" applyAlignment="1" applyProtection="1">
      <alignment horizontal="center"/>
      <protection hidden="1"/>
    </xf>
    <xf numFmtId="0" fontId="18" fillId="16" borderId="30" xfId="0" applyFont="1" applyFill="1" applyBorder="1" applyAlignment="1" applyProtection="1">
      <alignment horizontal="center" vertical="center" wrapText="1"/>
      <protection hidden="1"/>
    </xf>
    <xf numFmtId="0" fontId="18" fillId="16" borderId="31" xfId="0" applyFont="1" applyFill="1" applyBorder="1" applyAlignment="1" applyProtection="1">
      <alignment horizontal="center" vertical="center" wrapText="1"/>
      <protection hidden="1"/>
    </xf>
    <xf numFmtId="0" fontId="5" fillId="0" borderId="97" xfId="0" applyFont="1" applyBorder="1" applyAlignment="1" applyProtection="1">
      <alignment horizontal="left" vertical="center"/>
      <protection hidden="1"/>
    </xf>
    <xf numFmtId="165" fontId="66" fillId="0" borderId="0" xfId="0" applyNumberFormat="1" applyFont="1" applyBorder="1" applyAlignment="1" applyProtection="1">
      <alignment horizontal="center"/>
      <protection hidden="1"/>
    </xf>
    <xf numFmtId="167" fontId="74" fillId="0" borderId="0" xfId="17" applyNumberFormat="1" applyFont="1" applyBorder="1" applyAlignment="1" applyProtection="1">
      <alignment horizontal="left"/>
      <protection hidden="1"/>
    </xf>
    <xf numFmtId="0" fontId="18" fillId="20" borderId="66" xfId="0" applyFont="1" applyFill="1" applyBorder="1" applyAlignment="1" applyProtection="1">
      <alignment horizontal="center" vertical="center" wrapText="1"/>
      <protection hidden="1"/>
    </xf>
    <xf numFmtId="0" fontId="18" fillId="20" borderId="67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6" fillId="20" borderId="63" xfId="0" applyFont="1" applyFill="1" applyBorder="1" applyAlignment="1" applyProtection="1">
      <alignment horizontal="center" vertical="center" wrapText="1"/>
      <protection hidden="1"/>
    </xf>
    <xf numFmtId="0" fontId="16" fillId="20" borderId="54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 wrapText="1"/>
      <protection hidden="1"/>
    </xf>
    <xf numFmtId="0" fontId="2" fillId="0" borderId="51" xfId="0" applyFont="1" applyBorder="1" applyAlignment="1" applyProtection="1">
      <alignment horizontal="center" vertical="center"/>
      <protection locked="0" hidden="1"/>
    </xf>
    <xf numFmtId="0" fontId="2" fillId="0" borderId="46" xfId="0" applyFont="1" applyBorder="1" applyAlignment="1" applyProtection="1">
      <alignment horizontal="center" vertical="center"/>
      <protection locked="0" hidden="1"/>
    </xf>
    <xf numFmtId="0" fontId="2" fillId="0" borderId="106" xfId="0" applyFont="1" applyBorder="1" applyAlignment="1" applyProtection="1">
      <alignment horizontal="center" vertical="center"/>
      <protection locked="0" hidden="1"/>
    </xf>
    <xf numFmtId="0" fontId="18" fillId="19" borderId="38" xfId="0" applyFont="1" applyFill="1" applyBorder="1" applyAlignment="1" applyProtection="1">
      <alignment horizontal="center" vertical="top" wrapText="1"/>
      <protection hidden="1"/>
    </xf>
    <xf numFmtId="0" fontId="18" fillId="19" borderId="35" xfId="0" applyFont="1" applyFill="1" applyBorder="1" applyAlignment="1" applyProtection="1">
      <alignment horizontal="center" vertical="top" wrapText="1"/>
      <protection hidden="1"/>
    </xf>
    <xf numFmtId="0" fontId="18" fillId="19" borderId="32" xfId="0" applyFont="1" applyFill="1" applyBorder="1" applyAlignment="1" applyProtection="1">
      <alignment horizontal="center" vertical="top" wrapText="1"/>
      <protection hidden="1"/>
    </xf>
    <xf numFmtId="0" fontId="6" fillId="18" borderId="72" xfId="0" applyFont="1" applyFill="1" applyBorder="1" applyAlignment="1" applyProtection="1">
      <alignment horizontal="center" wrapText="1"/>
      <protection hidden="1"/>
    </xf>
    <xf numFmtId="0" fontId="6" fillId="18" borderId="73" xfId="0" applyFont="1" applyFill="1" applyBorder="1" applyAlignment="1" applyProtection="1">
      <alignment horizontal="center" wrapText="1"/>
      <protection hidden="1"/>
    </xf>
    <xf numFmtId="0" fontId="17" fillId="23" borderId="62" xfId="0" applyFont="1" applyFill="1" applyBorder="1" applyAlignment="1" applyProtection="1">
      <alignment horizontal="center" wrapText="1"/>
      <protection hidden="1"/>
    </xf>
    <xf numFmtId="0" fontId="17" fillId="23" borderId="63" xfId="0" applyFont="1" applyFill="1" applyBorder="1" applyAlignment="1" applyProtection="1">
      <alignment horizontal="center" wrapText="1"/>
      <protection hidden="1"/>
    </xf>
    <xf numFmtId="0" fontId="17" fillId="23" borderId="54" xfId="0" applyFont="1" applyFill="1" applyBorder="1" applyAlignment="1" applyProtection="1">
      <alignment horizontal="center" wrapText="1"/>
      <protection hidden="1"/>
    </xf>
    <xf numFmtId="0" fontId="72" fillId="25" borderId="81" xfId="0" applyFont="1" applyFill="1" applyBorder="1" applyAlignment="1" applyProtection="1">
      <alignment horizontal="center" vertical="center" wrapText="1"/>
      <protection hidden="1"/>
    </xf>
    <xf numFmtId="0" fontId="72" fillId="25" borderId="99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18" fillId="0" borderId="25" xfId="0" applyFont="1" applyFill="1" applyBorder="1" applyAlignment="1" applyProtection="1">
      <alignment horizontal="center" vertical="center" wrapText="1"/>
      <protection hidden="1"/>
    </xf>
    <xf numFmtId="0" fontId="18" fillId="0" borderId="74" xfId="0" applyFont="1" applyFill="1" applyBorder="1" applyAlignment="1" applyProtection="1">
      <alignment horizontal="center" vertical="center" wrapText="1"/>
      <protection hidden="1"/>
    </xf>
    <xf numFmtId="0" fontId="18" fillId="16" borderId="66" xfId="0" applyFont="1" applyFill="1" applyBorder="1" applyAlignment="1" applyProtection="1">
      <alignment horizontal="center" vertical="center" wrapText="1"/>
      <protection hidden="1"/>
    </xf>
    <xf numFmtId="0" fontId="18" fillId="16" borderId="67" xfId="0" applyFont="1" applyFill="1" applyBorder="1" applyAlignment="1" applyProtection="1">
      <alignment horizontal="center" vertical="center" wrapText="1"/>
      <protection hidden="1"/>
    </xf>
    <xf numFmtId="0" fontId="18" fillId="19" borderId="100" xfId="0" applyFont="1" applyFill="1" applyBorder="1" applyAlignment="1" applyProtection="1">
      <alignment horizontal="center" vertical="top" wrapText="1"/>
      <protection hidden="1"/>
    </xf>
    <xf numFmtId="0" fontId="18" fillId="19" borderId="11" xfId="0" applyFont="1" applyFill="1" applyBorder="1" applyAlignment="1" applyProtection="1">
      <alignment horizontal="center" vertical="top" wrapText="1"/>
      <protection hidden="1"/>
    </xf>
    <xf numFmtId="0" fontId="18" fillId="19" borderId="101" xfId="0" applyFont="1" applyFill="1" applyBorder="1" applyAlignment="1" applyProtection="1">
      <alignment horizontal="center" vertical="top" wrapText="1"/>
      <protection hidden="1"/>
    </xf>
    <xf numFmtId="0" fontId="16" fillId="19" borderId="62" xfId="0" applyFont="1" applyFill="1" applyBorder="1" applyAlignment="1" applyProtection="1">
      <alignment horizontal="center" vertical="top" wrapText="1"/>
      <protection hidden="1"/>
    </xf>
    <xf numFmtId="0" fontId="16" fillId="19" borderId="63" xfId="0" applyFont="1" applyFill="1" applyBorder="1" applyAlignment="1" applyProtection="1">
      <alignment horizontal="center" vertical="top" wrapText="1"/>
      <protection hidden="1"/>
    </xf>
    <xf numFmtId="0" fontId="16" fillId="19" borderId="54" xfId="0" applyFont="1" applyFill="1" applyBorder="1" applyAlignment="1" applyProtection="1">
      <alignment horizontal="center" vertical="top" wrapText="1"/>
      <protection hidden="1"/>
    </xf>
    <xf numFmtId="0" fontId="20" fillId="16" borderId="51" xfId="0" applyFont="1" applyFill="1" applyBorder="1" applyAlignment="1" applyProtection="1">
      <alignment horizontal="center" vertical="center" wrapText="1"/>
      <protection hidden="1"/>
    </xf>
    <xf numFmtId="0" fontId="20" fillId="16" borderId="46" xfId="0" applyFont="1" applyFill="1" applyBorder="1" applyAlignment="1" applyProtection="1">
      <alignment horizontal="center" vertical="center" wrapText="1"/>
      <protection hidden="1"/>
    </xf>
    <xf numFmtId="0" fontId="20" fillId="16" borderId="55" xfId="0" applyFont="1" applyFill="1" applyBorder="1" applyAlignment="1" applyProtection="1">
      <alignment horizontal="center" vertical="center" wrapText="1"/>
      <protection hidden="1"/>
    </xf>
    <xf numFmtId="0" fontId="59" fillId="24" borderId="79" xfId="0" applyFont="1" applyFill="1" applyBorder="1" applyAlignment="1" applyProtection="1">
      <alignment horizontal="center" vertical="top" wrapText="1"/>
      <protection hidden="1"/>
    </xf>
    <xf numFmtId="0" fontId="59" fillId="24" borderId="5" xfId="0" applyFont="1" applyFill="1" applyBorder="1" applyAlignment="1" applyProtection="1">
      <alignment horizontal="center" vertical="top" wrapText="1"/>
      <protection hidden="1"/>
    </xf>
    <xf numFmtId="0" fontId="59" fillId="24" borderId="4" xfId="0" applyFont="1" applyFill="1" applyBorder="1" applyAlignment="1" applyProtection="1">
      <alignment horizontal="center" vertical="top" wrapText="1"/>
      <protection hidden="1"/>
    </xf>
    <xf numFmtId="0" fontId="21" fillId="20" borderId="68" xfId="0" applyFont="1" applyFill="1" applyBorder="1" applyAlignment="1" applyProtection="1">
      <alignment horizontal="center" vertical="center" wrapText="1"/>
      <protection hidden="1"/>
    </xf>
    <xf numFmtId="0" fontId="21" fillId="20" borderId="67" xfId="0" applyFont="1" applyFill="1" applyBorder="1" applyAlignment="1" applyProtection="1">
      <alignment horizontal="center" vertical="center" wrapText="1"/>
      <protection hidden="1"/>
    </xf>
    <xf numFmtId="0" fontId="8" fillId="18" borderId="72" xfId="0" applyFont="1" applyFill="1" applyBorder="1" applyAlignment="1" applyProtection="1">
      <alignment horizontal="center" wrapText="1"/>
      <protection hidden="1"/>
    </xf>
    <xf numFmtId="0" fontId="8" fillId="18" borderId="73" xfId="0" applyFont="1" applyFill="1" applyBorder="1" applyAlignment="1" applyProtection="1">
      <alignment horizontal="center" wrapText="1"/>
      <protection hidden="1"/>
    </xf>
    <xf numFmtId="0" fontId="72" fillId="18" borderId="82" xfId="0" applyFont="1" applyFill="1" applyBorder="1" applyAlignment="1" applyProtection="1">
      <alignment horizontal="center" wrapText="1"/>
      <protection hidden="1"/>
    </xf>
    <xf numFmtId="0" fontId="72" fillId="18" borderId="83" xfId="0" applyFont="1" applyFill="1" applyBorder="1" applyAlignment="1" applyProtection="1">
      <alignment horizontal="center" wrapText="1"/>
      <protection hidden="1"/>
    </xf>
    <xf numFmtId="0" fontId="72" fillId="17" borderId="104" xfId="0" applyFont="1" applyFill="1" applyBorder="1" applyAlignment="1" applyProtection="1">
      <alignment horizontal="center" wrapText="1"/>
      <protection hidden="1"/>
    </xf>
    <xf numFmtId="0" fontId="72" fillId="17" borderId="105" xfId="0" applyFont="1" applyFill="1" applyBorder="1" applyAlignment="1" applyProtection="1">
      <alignment horizontal="center" wrapText="1"/>
      <protection hidden="1"/>
    </xf>
    <xf numFmtId="0" fontId="8" fillId="18" borderId="48" xfId="0" applyFont="1" applyFill="1" applyBorder="1" applyAlignment="1" applyProtection="1">
      <alignment horizontal="center" wrapText="1"/>
      <protection hidden="1"/>
    </xf>
    <xf numFmtId="0" fontId="8" fillId="18" borderId="49" xfId="0" applyFont="1" applyFill="1" applyBorder="1" applyAlignment="1" applyProtection="1">
      <alignment horizontal="center" wrapText="1"/>
      <protection hidden="1"/>
    </xf>
    <xf numFmtId="0" fontId="8" fillId="17" borderId="64" xfId="0" applyFont="1" applyFill="1" applyBorder="1" applyAlignment="1" applyProtection="1">
      <alignment horizontal="center" wrapText="1"/>
      <protection hidden="1"/>
    </xf>
    <xf numFmtId="0" fontId="8" fillId="17" borderId="65" xfId="0" applyFont="1" applyFill="1" applyBorder="1" applyAlignment="1" applyProtection="1">
      <alignment horizontal="center" wrapText="1"/>
      <protection hidden="1"/>
    </xf>
    <xf numFmtId="0" fontId="6" fillId="0" borderId="98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5" fillId="0" borderId="69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24" xfId="0" applyFont="1" applyBorder="1" applyAlignment="1" applyProtection="1">
      <alignment horizontal="left" vertical="center"/>
      <protection locked="0" hidden="1"/>
    </xf>
    <xf numFmtId="0" fontId="5" fillId="0" borderId="108" xfId="0" applyFont="1" applyBorder="1" applyAlignment="1" applyProtection="1">
      <alignment horizontal="left" vertical="center"/>
      <protection locked="0" hidden="1"/>
    </xf>
    <xf numFmtId="0" fontId="5" fillId="0" borderId="109" xfId="0" applyFont="1" applyBorder="1" applyAlignment="1" applyProtection="1">
      <alignment horizontal="left" vertical="center"/>
      <protection locked="0" hidden="1"/>
    </xf>
    <xf numFmtId="0" fontId="5" fillId="0" borderId="110" xfId="0" applyFont="1" applyBorder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top"/>
      <protection hidden="1"/>
    </xf>
    <xf numFmtId="0" fontId="12" fillId="0" borderId="93" xfId="0" applyFont="1" applyBorder="1" applyAlignment="1" applyProtection="1">
      <alignment horizontal="center" vertical="top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69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left" vertical="center"/>
      <protection hidden="1"/>
    </xf>
    <xf numFmtId="0" fontId="12" fillId="0" borderId="96" xfId="0" applyFont="1" applyBorder="1" applyAlignment="1" applyProtection="1">
      <alignment horizontal="left" vertical="center"/>
      <protection hidden="1"/>
    </xf>
    <xf numFmtId="14" fontId="5" fillId="0" borderId="18" xfId="0" applyNumberFormat="1" applyFont="1" applyBorder="1" applyAlignment="1" applyProtection="1">
      <alignment horizontal="center" vertical="center"/>
      <protection hidden="1"/>
    </xf>
    <xf numFmtId="14" fontId="12" fillId="0" borderId="18" xfId="0" applyNumberFormat="1" applyFont="1" applyBorder="1" applyAlignment="1" applyProtection="1">
      <alignment horizontal="center" vertical="center"/>
      <protection hidden="1"/>
    </xf>
    <xf numFmtId="14" fontId="12" fillId="0" borderId="2" xfId="0" applyNumberFormat="1" applyFont="1" applyBorder="1" applyAlignment="1" applyProtection="1">
      <alignment horizontal="center" vertical="center"/>
      <protection hidden="1"/>
    </xf>
    <xf numFmtId="173" fontId="28" fillId="0" borderId="18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/>
      <protection locked="0"/>
    </xf>
  </cellXfs>
  <cellStyles count="2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 2" xfId="14" xr:uid="{00000000-0005-0000-0000-00000D000000}"/>
    <cellStyle name="Schlecht" xfId="15" builtinId="27" customBuiltin="1"/>
    <cellStyle name="Standard" xfId="0" builtinId="0"/>
    <cellStyle name="Standard 2" xfId="16" xr:uid="{00000000-0005-0000-0000-000010000000}"/>
    <cellStyle name="Standard 2 2" xfId="17" xr:uid="{00000000-0005-0000-0000-000011000000}"/>
    <cellStyle name="Standard 3" xfId="18" xr:uid="{00000000-0005-0000-0000-000012000000}"/>
    <cellStyle name="Standard 4" xfId="19" xr:uid="{00000000-0005-0000-0000-000013000000}"/>
    <cellStyle name="Überschrift" xfId="20" builtinId="15" customBuiltin="1"/>
    <cellStyle name="Überschrift 1" xfId="21" builtinId="16" customBuiltin="1"/>
    <cellStyle name="Überschrift 2" xfId="22" builtinId="17" customBuiltin="1"/>
    <cellStyle name="Überschrift 3" xfId="23" builtinId="18" customBuiltin="1"/>
    <cellStyle name="Überschrift 4" xfId="24" builtinId="19" customBuiltin="1"/>
    <cellStyle name="Verknüpfte Zelle" xfId="25" builtinId="24" customBuiltin="1"/>
    <cellStyle name="Warnender Text" xfId="26" builtinId="11" customBuiltin="1"/>
    <cellStyle name="Zelle überprüfen" xfId="27" builtinId="23" customBuiltin="1"/>
  </cellStyles>
  <dxfs count="184">
    <dxf>
      <fill>
        <patternFill patternType="gray0625">
          <fgColor indexed="64"/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border>
        <top/>
      </border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ill>
        <patternFill patternType="none">
          <fgColor indexed="64"/>
          <bgColor indexed="65"/>
        </patternFill>
      </fill>
      <border>
        <left/>
        <right/>
        <top/>
        <bottom style="thin">
          <color indexed="64"/>
        </bottom>
      </border>
    </dxf>
    <dxf>
      <font>
        <color rgb="FFFF0000"/>
      </font>
      <fill>
        <patternFill>
          <fgColor theme="2"/>
        </patternFill>
      </fill>
      <border>
        <left/>
        <right/>
        <top/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  <name val="Cambria"/>
        <scheme val="none"/>
      </font>
    </dxf>
    <dxf>
      <font>
        <color theme="0"/>
      </font>
      <fill>
        <patternFill>
          <bgColor theme="0"/>
        </patternFill>
      </fill>
    </dxf>
    <dxf>
      <fill>
        <patternFill patternType="gray0625">
          <fgColor indexed="64"/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border>
        <top/>
      </border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ill>
        <patternFill patternType="none">
          <fgColor indexed="64"/>
          <bgColor indexed="65"/>
        </patternFill>
      </fill>
      <border>
        <left/>
        <right/>
        <top/>
        <bottom style="thin">
          <color indexed="64"/>
        </bottom>
      </border>
    </dxf>
    <dxf>
      <font>
        <color rgb="FFFF0000"/>
      </font>
      <fill>
        <patternFill>
          <fgColor theme="2"/>
        </patternFill>
      </fill>
      <border>
        <left/>
        <right/>
        <top/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  <name val="Cambria"/>
        <scheme val="none"/>
      </font>
    </dxf>
    <dxf>
      <font>
        <color theme="0"/>
      </font>
      <fill>
        <patternFill>
          <bgColor theme="0"/>
        </patternFill>
      </fill>
    </dxf>
    <dxf>
      <fill>
        <patternFill patternType="gray0625">
          <fgColor indexed="64"/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top/>
      </border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ill>
        <patternFill patternType="none">
          <fgColor indexed="64"/>
          <bgColor indexed="65"/>
        </patternFill>
      </fill>
      <border>
        <left/>
        <right/>
        <top/>
        <bottom style="thin">
          <color indexed="64"/>
        </bottom>
      </border>
    </dxf>
    <dxf>
      <font>
        <color rgb="FFFF0000"/>
      </font>
      <fill>
        <patternFill>
          <fgColor theme="2"/>
        </patternFill>
      </fill>
      <border>
        <left/>
        <right/>
        <top/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  <name val="Cambria"/>
        <scheme val="none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552450</xdr:colOff>
      <xdr:row>0</xdr:row>
      <xdr:rowOff>76200</xdr:rowOff>
    </xdr:from>
    <xdr:to>
      <xdr:col>40</xdr:col>
      <xdr:colOff>2752724</xdr:colOff>
      <xdr:row>1</xdr:row>
      <xdr:rowOff>9525</xdr:rowOff>
    </xdr:to>
    <xdr:pic>
      <xdr:nvPicPr>
        <xdr:cNvPr id="1802" name="Picture 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35878" r="11870" b="12978"/>
        <a:stretch>
          <a:fillRect/>
        </a:stretch>
      </xdr:blipFill>
      <xdr:spPr bwMode="auto">
        <a:xfrm>
          <a:off x="12277725" y="76200"/>
          <a:ext cx="32956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63500</xdr:colOff>
      <xdr:row>0</xdr:row>
      <xdr:rowOff>111125</xdr:rowOff>
    </xdr:from>
    <xdr:to>
      <xdr:col>4</xdr:col>
      <xdr:colOff>1555750</xdr:colOff>
      <xdr:row>0</xdr:row>
      <xdr:rowOff>866686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11125"/>
          <a:ext cx="6699250" cy="755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552450</xdr:colOff>
      <xdr:row>0</xdr:row>
      <xdr:rowOff>76200</xdr:rowOff>
    </xdr:from>
    <xdr:to>
      <xdr:col>40</xdr:col>
      <xdr:colOff>2752725</xdr:colOff>
      <xdr:row>1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35878" r="11870" b="12978"/>
        <a:stretch>
          <a:fillRect/>
        </a:stretch>
      </xdr:blipFill>
      <xdr:spPr bwMode="auto">
        <a:xfrm>
          <a:off x="15630525" y="76200"/>
          <a:ext cx="32956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63500</xdr:colOff>
      <xdr:row>0</xdr:row>
      <xdr:rowOff>111125</xdr:rowOff>
    </xdr:from>
    <xdr:to>
      <xdr:col>4</xdr:col>
      <xdr:colOff>1555750</xdr:colOff>
      <xdr:row>0</xdr:row>
      <xdr:rowOff>866686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11125"/>
          <a:ext cx="6692900" cy="755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552450</xdr:colOff>
      <xdr:row>0</xdr:row>
      <xdr:rowOff>76200</xdr:rowOff>
    </xdr:from>
    <xdr:to>
      <xdr:col>40</xdr:col>
      <xdr:colOff>2752725</xdr:colOff>
      <xdr:row>1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35878" r="11870" b="12978"/>
        <a:stretch>
          <a:fillRect/>
        </a:stretch>
      </xdr:blipFill>
      <xdr:spPr bwMode="auto">
        <a:xfrm>
          <a:off x="15630525" y="76200"/>
          <a:ext cx="32956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63500</xdr:colOff>
      <xdr:row>0</xdr:row>
      <xdr:rowOff>111125</xdr:rowOff>
    </xdr:from>
    <xdr:to>
      <xdr:col>4</xdr:col>
      <xdr:colOff>1555750</xdr:colOff>
      <xdr:row>0</xdr:row>
      <xdr:rowOff>866686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11125"/>
          <a:ext cx="6692900" cy="755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Q249"/>
  <sheetViews>
    <sheetView showGridLines="0" tabSelected="1" zoomScale="55" zoomScaleNormal="55" zoomScalePageLayoutView="40" workbookViewId="0">
      <selection activeCell="E10" sqref="E10:E12"/>
    </sheetView>
  </sheetViews>
  <sheetFormatPr baseColWidth="10" defaultColWidth="11.42578125" defaultRowHeight="12.75" x14ac:dyDescent="0.2"/>
  <cols>
    <col min="1" max="1" width="6.140625" style="44" customWidth="1"/>
    <col min="2" max="2" width="19.42578125" style="44" customWidth="1"/>
    <col min="3" max="3" width="29.7109375" style="44" customWidth="1"/>
    <col min="4" max="4" width="22.7109375" style="44" customWidth="1"/>
    <col min="5" max="5" width="26" style="44" customWidth="1"/>
    <col min="6" max="6" width="26.28515625" style="44" customWidth="1"/>
    <col min="7" max="7" width="11.85546875" style="44" hidden="1" customWidth="1"/>
    <col min="8" max="8" width="8.85546875" style="44" hidden="1" customWidth="1"/>
    <col min="9" max="9" width="22.42578125" style="44" customWidth="1"/>
    <col min="10" max="10" width="20.140625" style="44" customWidth="1"/>
    <col min="11" max="11" width="12.42578125" style="44" hidden="1" customWidth="1"/>
    <col min="12" max="12" width="4.140625" style="44" hidden="1" customWidth="1"/>
    <col min="13" max="13" width="10.7109375" style="44" hidden="1" customWidth="1"/>
    <col min="14" max="14" width="11.85546875" style="44" hidden="1" customWidth="1"/>
    <col min="15" max="15" width="11.7109375" style="44" hidden="1" customWidth="1"/>
    <col min="16" max="16" width="9.7109375" style="44" hidden="1" customWidth="1"/>
    <col min="17" max="17" width="11.85546875" style="43" hidden="1" customWidth="1"/>
    <col min="18" max="18" width="6.85546875" style="44" hidden="1" customWidth="1"/>
    <col min="19" max="19" width="10.28515625" style="44" hidden="1" customWidth="1"/>
    <col min="20" max="20" width="8.85546875" style="44" hidden="1" customWidth="1"/>
    <col min="21" max="21" width="13.5703125" style="44" hidden="1" customWidth="1"/>
    <col min="22" max="22" width="12.140625" style="44" hidden="1" customWidth="1"/>
    <col min="23" max="23" width="8.85546875" style="44" hidden="1" customWidth="1"/>
    <col min="24" max="24" width="10.7109375" style="44" hidden="1" customWidth="1"/>
    <col min="25" max="25" width="9.28515625" style="44" hidden="1" customWidth="1"/>
    <col min="26" max="26" width="6.85546875" style="44" hidden="1" customWidth="1"/>
    <col min="27" max="27" width="9.5703125" style="44" hidden="1" customWidth="1"/>
    <col min="28" max="28" width="9.28515625" style="44" hidden="1" customWidth="1"/>
    <col min="29" max="30" width="10" style="44" hidden="1" customWidth="1"/>
    <col min="31" max="31" width="11" style="44" hidden="1" customWidth="1"/>
    <col min="32" max="32" width="11.85546875" style="44" hidden="1" customWidth="1"/>
    <col min="33" max="33" width="11.42578125" style="44" hidden="1" customWidth="1"/>
    <col min="34" max="34" width="16.140625" style="44" customWidth="1"/>
    <col min="35" max="35" width="16.5703125" style="44" hidden="1" customWidth="1"/>
    <col min="36" max="36" width="15.7109375" style="44" hidden="1" customWidth="1"/>
    <col min="37" max="37" width="15.7109375" style="44" customWidth="1"/>
    <col min="38" max="39" width="11.42578125" style="44"/>
    <col min="40" max="40" width="16.42578125" style="44" customWidth="1"/>
    <col min="41" max="41" width="41.85546875" style="44" customWidth="1"/>
    <col min="42" max="16384" width="11.42578125" style="20"/>
  </cols>
  <sheetData>
    <row r="1" spans="1:43" ht="74.25" customHeight="1" x14ac:dyDescent="0.2">
      <c r="A1" s="40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  <c r="N1" s="42"/>
      <c r="O1" s="42"/>
      <c r="P1" s="42"/>
      <c r="R1" s="41"/>
      <c r="S1" s="41"/>
      <c r="T1" s="41"/>
      <c r="AG1" s="42"/>
      <c r="AL1" s="41"/>
    </row>
    <row r="2" spans="1:43" ht="24.75" customHeight="1" x14ac:dyDescent="0.25">
      <c r="A2" s="251" t="s">
        <v>72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84"/>
      <c r="V2" s="84"/>
      <c r="W2" s="84"/>
      <c r="X2" s="84"/>
      <c r="Y2" s="84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3" s="28" customFormat="1" ht="21.75" customHeight="1" x14ac:dyDescent="0.25">
      <c r="A3" s="185" t="s">
        <v>91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8"/>
      <c r="M3" s="88"/>
      <c r="N3" s="88"/>
      <c r="O3" s="88"/>
      <c r="P3" s="88"/>
      <c r="Q3" s="89"/>
      <c r="R3" s="87"/>
      <c r="S3" s="87"/>
      <c r="T3" s="87"/>
      <c r="U3" s="90"/>
      <c r="V3" s="90"/>
      <c r="W3" s="90"/>
      <c r="X3" s="90"/>
      <c r="Y3" s="90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3" ht="10.5" customHeight="1" x14ac:dyDescent="0.2">
      <c r="A4" s="92"/>
      <c r="B4" s="92"/>
      <c r="C4" s="92"/>
      <c r="D4" s="92"/>
      <c r="E4" s="92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93"/>
      <c r="R4" s="85"/>
      <c r="S4" s="85"/>
      <c r="T4" s="85"/>
      <c r="U4" s="85"/>
      <c r="V4" s="94"/>
      <c r="W4" s="94"/>
      <c r="X4" s="94"/>
      <c r="Y4" s="94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3" ht="37.5" customHeight="1" x14ac:dyDescent="0.2">
      <c r="A5" s="273" t="str">
        <f>IF(A2="Prüfung der Arbeitslosengeldleistungen (ALG I/ ALG II inkl. Sozialversicherungsbeiträge)",""," Jobcenter/        
Agentur für Arbeit:")</f>
        <v xml:space="preserve"> Jobcenter/        
Agentur für Arbeit:</v>
      </c>
      <c r="B5" s="274"/>
      <c r="C5" s="277"/>
      <c r="D5" s="278"/>
      <c r="E5" s="279" t="s">
        <v>48</v>
      </c>
      <c r="F5" s="280"/>
      <c r="G5" s="95"/>
      <c r="H5" s="96" t="s">
        <v>88</v>
      </c>
      <c r="I5" s="281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3"/>
    </row>
    <row r="6" spans="1:43" ht="26.25" customHeight="1" x14ac:dyDescent="0.2">
      <c r="A6" s="287" t="s">
        <v>75</v>
      </c>
      <c r="B6" s="287"/>
      <c r="C6" s="292"/>
      <c r="D6" s="293"/>
      <c r="E6" s="290" t="s">
        <v>53</v>
      </c>
      <c r="F6" s="291"/>
      <c r="G6" s="302"/>
      <c r="H6" s="303"/>
      <c r="I6" s="304"/>
      <c r="J6" s="97" t="s">
        <v>28</v>
      </c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95"/>
      <c r="AJ6" s="98"/>
      <c r="AK6" s="98"/>
      <c r="AL6" s="98"/>
      <c r="AM6" s="85"/>
      <c r="AN6" s="85"/>
      <c r="AO6" s="98"/>
    </row>
    <row r="7" spans="1:43" ht="26.25" customHeight="1" x14ac:dyDescent="0.2">
      <c r="A7" s="99"/>
      <c r="B7" s="100"/>
      <c r="C7" s="275"/>
      <c r="D7" s="276"/>
      <c r="E7" s="288" t="s">
        <v>47</v>
      </c>
      <c r="F7" s="289"/>
      <c r="G7" s="101"/>
      <c r="H7" s="102"/>
      <c r="I7" s="301"/>
      <c r="J7" s="301"/>
      <c r="K7" s="102"/>
      <c r="L7" s="103"/>
      <c r="M7" s="103"/>
      <c r="N7" s="103"/>
      <c r="O7" s="104"/>
      <c r="P7" s="103"/>
      <c r="Q7" s="103"/>
      <c r="R7" s="103"/>
      <c r="S7" s="103"/>
      <c r="T7" s="103"/>
      <c r="U7" s="104"/>
      <c r="V7" s="103"/>
      <c r="W7" s="103"/>
      <c r="X7" s="103"/>
      <c r="Y7" s="103"/>
      <c r="Z7" s="103"/>
      <c r="AA7" s="103"/>
      <c r="AB7" s="103"/>
      <c r="AC7" s="103"/>
      <c r="AD7" s="104"/>
      <c r="AE7" s="103"/>
      <c r="AF7" s="103"/>
      <c r="AG7" s="103"/>
      <c r="AH7" s="103" t="s">
        <v>38</v>
      </c>
      <c r="AI7" s="103"/>
      <c r="AJ7" s="103"/>
      <c r="AK7" s="103"/>
      <c r="AL7" s="103"/>
      <c r="AM7" s="103"/>
      <c r="AN7" s="133"/>
      <c r="AO7" s="105"/>
      <c r="AP7" s="188"/>
      <c r="AQ7" s="26"/>
    </row>
    <row r="8" spans="1:43" s="36" customFormat="1" ht="6.75" customHeight="1" thickBot="1" x14ac:dyDescent="0.25">
      <c r="A8" s="106"/>
      <c r="B8" s="107"/>
      <c r="C8" s="106"/>
      <c r="D8" s="108"/>
      <c r="E8" s="109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/>
      <c r="V8" s="111"/>
      <c r="W8" s="111"/>
      <c r="X8" s="111"/>
      <c r="Y8" s="11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</row>
    <row r="9" spans="1:43" ht="45" customHeight="1" thickBot="1" x14ac:dyDescent="0.25">
      <c r="A9" s="300" t="str">
        <f>IF(AN7&gt;0,"","Bitte denken Sie daran, das Datum des NBank-Zuwendungsbescheides einzutragen.")</f>
        <v>Bitte denken Sie daran, das Datum des NBank-Zuwendungsbescheides einzutragen.</v>
      </c>
      <c r="B9" s="300"/>
      <c r="C9" s="300"/>
      <c r="D9" s="300"/>
      <c r="E9" s="300"/>
      <c r="F9" s="300"/>
      <c r="G9" s="113" t="s">
        <v>74</v>
      </c>
      <c r="H9" s="114" t="s">
        <v>66</v>
      </c>
      <c r="I9" s="296" t="s">
        <v>39</v>
      </c>
      <c r="J9" s="297"/>
      <c r="K9" s="115"/>
      <c r="L9" s="116" t="s">
        <v>26</v>
      </c>
      <c r="M9" s="117"/>
      <c r="N9" s="118" t="s">
        <v>26</v>
      </c>
      <c r="O9" s="119"/>
      <c r="P9" s="120"/>
      <c r="Q9" s="121" t="s">
        <v>26</v>
      </c>
      <c r="R9" s="122"/>
      <c r="S9" s="307" t="s">
        <v>52</v>
      </c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85"/>
      <c r="AI9" s="85"/>
      <c r="AJ9" s="85"/>
      <c r="AK9" s="184"/>
      <c r="AL9" s="85"/>
      <c r="AM9" s="85"/>
      <c r="AN9" s="85"/>
      <c r="AO9" s="85"/>
    </row>
    <row r="10" spans="1:43" s="21" customFormat="1" ht="61.5" customHeight="1" thickTop="1" thickBot="1" x14ac:dyDescent="0.25">
      <c r="A10" s="258" t="s">
        <v>0</v>
      </c>
      <c r="B10" s="255" t="s">
        <v>17</v>
      </c>
      <c r="C10" s="261" t="s">
        <v>76</v>
      </c>
      <c r="D10" s="262"/>
      <c r="E10" s="123" t="s">
        <v>31</v>
      </c>
      <c r="F10" s="124" t="s">
        <v>30</v>
      </c>
      <c r="G10" s="125"/>
      <c r="H10" s="126" t="s">
        <v>24</v>
      </c>
      <c r="I10" s="253" t="s">
        <v>65</v>
      </c>
      <c r="J10" s="254"/>
      <c r="K10" s="127"/>
      <c r="L10" s="342" t="s">
        <v>37</v>
      </c>
      <c r="M10" s="343"/>
      <c r="N10" s="343"/>
      <c r="O10" s="343"/>
      <c r="P10" s="344"/>
      <c r="Q10" s="351" t="s">
        <v>25</v>
      </c>
      <c r="R10" s="345" t="s">
        <v>34</v>
      </c>
      <c r="S10" s="305" t="s">
        <v>33</v>
      </c>
      <c r="T10" s="306"/>
      <c r="U10" s="348" t="s">
        <v>69</v>
      </c>
      <c r="V10" s="349"/>
      <c r="W10" s="349"/>
      <c r="X10" s="350"/>
      <c r="Y10" s="335" t="s">
        <v>32</v>
      </c>
      <c r="Z10" s="336"/>
      <c r="AA10" s="366" t="s">
        <v>61</v>
      </c>
      <c r="AB10" s="367"/>
      <c r="AC10" s="238" t="s">
        <v>69</v>
      </c>
      <c r="AD10" s="239"/>
      <c r="AE10" s="239"/>
      <c r="AF10" s="240"/>
      <c r="AG10" s="332" t="s">
        <v>49</v>
      </c>
      <c r="AH10" s="284" t="s">
        <v>34</v>
      </c>
      <c r="AI10" s="284" t="s">
        <v>63</v>
      </c>
      <c r="AJ10" s="327" t="s">
        <v>64</v>
      </c>
      <c r="AK10" s="249" t="s">
        <v>90</v>
      </c>
      <c r="AL10" s="245" t="s">
        <v>54</v>
      </c>
      <c r="AM10" s="245"/>
      <c r="AN10" s="245"/>
      <c r="AO10" s="246"/>
    </row>
    <row r="11" spans="1:43" s="23" customFormat="1" ht="17.25" customHeight="1" x14ac:dyDescent="0.2">
      <c r="A11" s="259"/>
      <c r="B11" s="256"/>
      <c r="C11" s="267" t="s">
        <v>1</v>
      </c>
      <c r="D11" s="338" t="s">
        <v>2</v>
      </c>
      <c r="E11" s="340" t="s">
        <v>9</v>
      </c>
      <c r="F11" s="313" t="s">
        <v>9</v>
      </c>
      <c r="G11" s="298" t="s">
        <v>29</v>
      </c>
      <c r="H11" s="321" t="s">
        <v>62</v>
      </c>
      <c r="I11" s="318" t="s">
        <v>10</v>
      </c>
      <c r="J11" s="263" t="s">
        <v>11</v>
      </c>
      <c r="K11" s="354" t="s">
        <v>16</v>
      </c>
      <c r="L11" s="128"/>
      <c r="M11" s="269" t="s">
        <v>35</v>
      </c>
      <c r="N11" s="129"/>
      <c r="O11" s="271" t="s">
        <v>36</v>
      </c>
      <c r="P11" s="265" t="s">
        <v>16</v>
      </c>
      <c r="Q11" s="352"/>
      <c r="R11" s="346"/>
      <c r="S11" s="356" t="s">
        <v>67</v>
      </c>
      <c r="T11" s="294" t="s">
        <v>68</v>
      </c>
      <c r="U11" s="362" t="s">
        <v>43</v>
      </c>
      <c r="V11" s="364" t="s">
        <v>42</v>
      </c>
      <c r="W11" s="241" t="s">
        <v>58</v>
      </c>
      <c r="X11" s="243" t="s">
        <v>59</v>
      </c>
      <c r="Y11" s="358" t="s">
        <v>44</v>
      </c>
      <c r="Z11" s="360" t="s">
        <v>45</v>
      </c>
      <c r="AA11" s="330" t="s">
        <v>70</v>
      </c>
      <c r="AB11" s="330" t="s">
        <v>71</v>
      </c>
      <c r="AC11" s="308" t="s">
        <v>42</v>
      </c>
      <c r="AD11" s="308" t="s">
        <v>46</v>
      </c>
      <c r="AE11" s="241" t="s">
        <v>59</v>
      </c>
      <c r="AF11" s="195" t="s">
        <v>57</v>
      </c>
      <c r="AG11" s="333"/>
      <c r="AH11" s="285"/>
      <c r="AI11" s="285"/>
      <c r="AJ11" s="328"/>
      <c r="AK11" s="249"/>
      <c r="AL11" s="247"/>
      <c r="AM11" s="247"/>
      <c r="AN11" s="247"/>
      <c r="AO11" s="248"/>
    </row>
    <row r="12" spans="1:43" s="22" customFormat="1" ht="36" customHeight="1" x14ac:dyDescent="0.2">
      <c r="A12" s="260"/>
      <c r="B12" s="257"/>
      <c r="C12" s="268"/>
      <c r="D12" s="339"/>
      <c r="E12" s="341"/>
      <c r="F12" s="314"/>
      <c r="G12" s="299"/>
      <c r="H12" s="322"/>
      <c r="I12" s="319"/>
      <c r="J12" s="264"/>
      <c r="K12" s="355"/>
      <c r="L12" s="130" t="s">
        <v>50</v>
      </c>
      <c r="M12" s="270"/>
      <c r="N12" s="131" t="s">
        <v>51</v>
      </c>
      <c r="O12" s="272"/>
      <c r="P12" s="266"/>
      <c r="Q12" s="353"/>
      <c r="R12" s="347"/>
      <c r="S12" s="357"/>
      <c r="T12" s="295"/>
      <c r="U12" s="363"/>
      <c r="V12" s="365"/>
      <c r="W12" s="242"/>
      <c r="X12" s="244"/>
      <c r="Y12" s="359"/>
      <c r="Z12" s="361"/>
      <c r="AA12" s="331"/>
      <c r="AB12" s="331"/>
      <c r="AC12" s="309"/>
      <c r="AD12" s="309"/>
      <c r="AE12" s="242"/>
      <c r="AF12" s="196" t="s">
        <v>60</v>
      </c>
      <c r="AG12" s="334"/>
      <c r="AH12" s="286"/>
      <c r="AI12" s="286"/>
      <c r="AJ12" s="329"/>
      <c r="AK12" s="250"/>
      <c r="AL12" s="247"/>
      <c r="AM12" s="247"/>
      <c r="AN12" s="247"/>
      <c r="AO12" s="248"/>
    </row>
    <row r="13" spans="1:43" s="25" customFormat="1" ht="18.75" customHeight="1" x14ac:dyDescent="0.2">
      <c r="A13" s="178">
        <v>1</v>
      </c>
      <c r="B13" s="45"/>
      <c r="C13" s="198"/>
      <c r="D13" s="45"/>
      <c r="E13" s="46"/>
      <c r="F13" s="47"/>
      <c r="G13" s="48"/>
      <c r="H13" s="35"/>
      <c r="I13" s="46"/>
      <c r="J13" s="47"/>
      <c r="K13" s="48">
        <f>IF(AND(I13&gt;0,J13&gt;0),DAYS360(I13,J13,TRUE)+1,0)</f>
        <v>0</v>
      </c>
      <c r="L13" s="49">
        <f t="shared" ref="L13:L37" si="0">IF(I13&gt;=E13,I13,E13)</f>
        <v>0</v>
      </c>
      <c r="M13" s="50">
        <f t="shared" ref="M13:M37" si="1">IF($G$6&gt;=L13,$G$6,L13)</f>
        <v>0</v>
      </c>
      <c r="N13" s="51">
        <f t="shared" ref="N13:N37" si="2">IF(AND(F13="",J13&lt;&gt;""),J13,IF(J13&lt;=F13,J13,F13))</f>
        <v>0</v>
      </c>
      <c r="O13" s="52">
        <f>IF($K$6&lt;=N13,$K$6,N13)</f>
        <v>0</v>
      </c>
      <c r="P13" s="53">
        <f>IF(AND(M13=0,O13=0),0,IF(AND(MONTH(O13)=2,DAY(O13)=28,OR(YEAR(O13)=2022,YEAR(O13)=2023,YEAR(O13)=2025,YEAR(O13)=2026,YEAR(O13)=2027,YEAR(O13)=2029,YEAR(O13)*2030,YEAR(O13)*2031)),DAYS360(M13,O13,TRUE)+3,IF(AND(MONTH(O13)=2,DAY(O13)=29,OR(YEAR(O13)=2024,YEAR(O13)=2028,YEAR(O13)=2032)),DAYS360(M13,O13,TRUE)+2,DAYS360(M13,O13,TRUE)+1)))</f>
        <v>0</v>
      </c>
      <c r="Q13" s="54">
        <f t="shared" ref="Q13:Q38" si="3">IF(P13&gt;I13,P13,I13)</f>
        <v>0</v>
      </c>
      <c r="R13" s="55">
        <f>SUM(S13:Z13)</f>
        <v>0</v>
      </c>
      <c r="S13" s="56" t="str">
        <f t="shared" ref="S13:S37" si="4">IF(AND(O13&lt;$F$122,H13="ALG II - familienversichert",,$H$5&lt;&gt;"Richtlinie über die Gewährung von Zuwendungen zur Förderung von Jugendwerkstätten"),P13*($I$121/30),"")</f>
        <v/>
      </c>
      <c r="T13" s="57" t="str">
        <f t="shared" ref="T13:T37" si="5">IF(AND(O13&gt;$G$121,H13="ALG II - familienversichert",,$H$5&lt;&gt;"Richtlinie über die Gewährung von Zuwendungen zur Förderung von Jugendwerkstätten"),P13*($I$122/30),"")</f>
        <v/>
      </c>
      <c r="U13" s="56" t="str">
        <f t="shared" ref="U13:U37" si="6">IF(AND(O13&lt;$F$122,H13="ALG II - pflichtversichert"),P13*($K$121/30),"")</f>
        <v/>
      </c>
      <c r="V13" s="57" t="str">
        <f t="shared" ref="V13:V37" si="7">IF(AND(O13&gt;$G$121,H13="ALG II - pflichtversichert"),P13*($K$122/30),"")</f>
        <v/>
      </c>
      <c r="W13" s="57" t="str">
        <f t="shared" ref="W13:W37" si="8">IF(AND(O13&lt;$F$122,H13="ALG I"),P13*($K$121/30),"")</f>
        <v/>
      </c>
      <c r="X13" s="57" t="str">
        <f t="shared" ref="X13:X37" si="9">IF(AND(O13&gt;$G$121,H13="ALG I"),P13*($K$122/30),"")</f>
        <v/>
      </c>
      <c r="Y13" s="58" t="str">
        <f t="shared" ref="Y13:Y37" si="10">IF(AND($AN$7&lt;$F$122,$H$5="Richtlinie über die Gewährung von Zuwendungen zur Förderung von Jugendwerkstätten"),$P13*($I$121/30),"")</f>
        <v/>
      </c>
      <c r="Z13" s="59" t="str">
        <f t="shared" ref="Z13:Z37" si="11">IF(AND($AN$7&gt;=$F$122,$H$5="Richtlinie über die Gewährung von Zuwendungen zur Förderung von Jugendwerkstätten"),$P13*($I$122/30),"")</f>
        <v/>
      </c>
      <c r="AA13" s="56" t="str">
        <f t="shared" ref="AA13:AA37" si="12">IF(AND($AN$7&gt;=$F$122,$H13="ALG II - familienversichert"),$P13*($I$122/30),"")</f>
        <v/>
      </c>
      <c r="AB13" s="56">
        <f t="shared" ref="AB13:AB37" si="13">IF(AND($AN$7&lt;$F$122,$H13="ALG II - familienversichert"),$P13*($I$121/30),)</f>
        <v>0</v>
      </c>
      <c r="AC13" s="57" t="str">
        <f t="shared" ref="AC13:AC37" si="14">IF(AND($AN$7&gt;=$F$122,$H13="ALG II - pflichtversichert"),$P13*($K$122/30),"")</f>
        <v/>
      </c>
      <c r="AD13" s="57" t="str">
        <f t="shared" ref="AD13:AD37" si="15">IF(AND($AN$7&lt;$F$122,$H13="ALG II - pflichtversichert"),$P13*($K$121/30),"")</f>
        <v/>
      </c>
      <c r="AE13" s="56" t="str">
        <f t="shared" ref="AE13:AE37" si="16">IF(AND($AN$7&gt;=$F$122,$H13="ALG I"),$P13*($K$122/30),"")</f>
        <v/>
      </c>
      <c r="AF13" s="56" t="str">
        <f t="shared" ref="AF13:AF37" si="17">IF(AND($AN$7&lt;$F$122,$H13="ALG I"),$P13*($K$121/30),"")</f>
        <v/>
      </c>
      <c r="AG13" s="60">
        <f>IF(OR($H$5="Richtlinie über die Gewährung von Zuwendungen zur Unterstützung Regionaler Fachkräftebündnisse durch Förderung von Fachkräfteprojekten für die Region 2021 - 2027", $H$5="Richtlinie über die Gewährung von Zuwendungen zur Förderung von Regionalen Initiativen und Kooperationen für Frauen am Arbeitsmarkt (RIKA)"),ROUND(1/30*P13,2)*$I$122,0)</f>
        <v>0</v>
      </c>
      <c r="AH13" s="83">
        <f>IF(AG13&lt;0,0,AG13)</f>
        <v>0</v>
      </c>
      <c r="AI13" s="83"/>
      <c r="AJ13" s="182">
        <f>AH13-AI13</f>
        <v>0</v>
      </c>
      <c r="AK13" s="186">
        <f>IF(P13&gt;0,P13/30,0)</f>
        <v>0</v>
      </c>
      <c r="AL13" s="368"/>
      <c r="AM13" s="369"/>
      <c r="AN13" s="369"/>
      <c r="AO13" s="370"/>
    </row>
    <row r="14" spans="1:43" s="25" customFormat="1" ht="18.75" customHeight="1" x14ac:dyDescent="0.2">
      <c r="A14" s="178">
        <f>A13+1</f>
        <v>2</v>
      </c>
      <c r="B14" s="45"/>
      <c r="C14" s="198"/>
      <c r="D14" s="45"/>
      <c r="E14" s="46"/>
      <c r="F14" s="47"/>
      <c r="G14" s="48"/>
      <c r="H14" s="35"/>
      <c r="I14" s="46"/>
      <c r="J14" s="47"/>
      <c r="K14" s="48">
        <f t="shared" ref="K14:K37" si="18">IF(AND(I14&gt;0,J14&gt;0),DAYS360(I14,J14,TRUE)+1,0)</f>
        <v>0</v>
      </c>
      <c r="L14" s="49">
        <f t="shared" si="0"/>
        <v>0</v>
      </c>
      <c r="M14" s="50">
        <f t="shared" si="1"/>
        <v>0</v>
      </c>
      <c r="N14" s="51">
        <f t="shared" si="2"/>
        <v>0</v>
      </c>
      <c r="O14" s="52">
        <f t="shared" ref="O14:O37" si="19">IF($K$6&lt;=N14,$K$6,N14)</f>
        <v>0</v>
      </c>
      <c r="P14" s="53">
        <f t="shared" ref="P14:P37" si="20">IF(AND(M14=0,O14=0),0,IF(AND(MONTH(O14)=2,DAY(O14)=28,OR(YEAR(O14)=2022,YEAR(O14)=2023,YEAR(O14)=2025,YEAR(O14)=2026,YEAR(O14)=2027,YEAR(O14)=2029,YEAR(O14)*2030,YEAR(O14)*2031)),DAYS360(M14,O14,TRUE)+3,IF(AND(MONTH(O14)=2,DAY(O14)=29,OR(YEAR(O14)=2024,YEAR(O14)=2028,YEAR(O14)=2032)),DAYS360(M14,O14,TRUE)+2,DAYS360(M14,O14,TRUE)+1)))</f>
        <v>0</v>
      </c>
      <c r="Q14" s="54">
        <f t="shared" si="3"/>
        <v>0</v>
      </c>
      <c r="R14" s="55">
        <f>SUM(S14:Z14)</f>
        <v>0</v>
      </c>
      <c r="S14" s="56" t="str">
        <f t="shared" si="4"/>
        <v/>
      </c>
      <c r="T14" s="57" t="str">
        <f t="shared" si="5"/>
        <v/>
      </c>
      <c r="U14" s="56" t="str">
        <f t="shared" si="6"/>
        <v/>
      </c>
      <c r="V14" s="57" t="str">
        <f t="shared" si="7"/>
        <v/>
      </c>
      <c r="W14" s="57" t="str">
        <f t="shared" si="8"/>
        <v/>
      </c>
      <c r="X14" s="57" t="str">
        <f t="shared" si="9"/>
        <v/>
      </c>
      <c r="Y14" s="58" t="str">
        <f t="shared" si="10"/>
        <v/>
      </c>
      <c r="Z14" s="59" t="str">
        <f t="shared" si="11"/>
        <v/>
      </c>
      <c r="AA14" s="56" t="str">
        <f t="shared" si="12"/>
        <v/>
      </c>
      <c r="AB14" s="56">
        <f t="shared" si="13"/>
        <v>0</v>
      </c>
      <c r="AC14" s="57" t="str">
        <f t="shared" si="14"/>
        <v/>
      </c>
      <c r="AD14" s="57" t="str">
        <f t="shared" si="15"/>
        <v/>
      </c>
      <c r="AE14" s="56" t="str">
        <f t="shared" si="16"/>
        <v/>
      </c>
      <c r="AF14" s="56" t="str">
        <f t="shared" si="17"/>
        <v/>
      </c>
      <c r="AG14" s="60">
        <f t="shared" ref="AG14:AG37" si="21">IF(OR($H$5="Richtlinie über die Gewährung von Zuwendungen zur Unterstützung Regionaler Fachkräftebündnisse durch Förderung von Fachkräfteprojekten für die Region 2021 - 2027", $H$5="Richtlinie über die Gewährung von Zuwendungen zur Förderung von Regionalen Initiativen und Kooperationen für Frauen am Arbeitsmarkt (RIKA)"),ROUND(1/30*P14,2)*$I$122,0)</f>
        <v>0</v>
      </c>
      <c r="AH14" s="83">
        <f t="shared" ref="AH14:AH37" si="22">IF(AG14&lt;0,0,AG14)</f>
        <v>0</v>
      </c>
      <c r="AI14" s="83"/>
      <c r="AJ14" s="182">
        <f t="shared" ref="AJ14:AJ37" si="23">AH14-AI14</f>
        <v>0</v>
      </c>
      <c r="AK14" s="186">
        <f t="shared" ref="AK14:AK37" si="24">IF(P14&gt;0,P14/30,0)</f>
        <v>0</v>
      </c>
      <c r="AL14" s="368"/>
      <c r="AM14" s="369"/>
      <c r="AN14" s="369"/>
      <c r="AO14" s="370"/>
    </row>
    <row r="15" spans="1:43" s="25" customFormat="1" ht="18.75" customHeight="1" x14ac:dyDescent="0.2">
      <c r="A15" s="178">
        <f t="shared" ref="A15:A37" si="25">A14+1</f>
        <v>3</v>
      </c>
      <c r="B15" s="45"/>
      <c r="C15" s="61"/>
      <c r="D15" s="61"/>
      <c r="E15" s="46"/>
      <c r="F15" s="47"/>
      <c r="G15" s="48"/>
      <c r="H15" s="35"/>
      <c r="I15" s="46"/>
      <c r="J15" s="47"/>
      <c r="K15" s="48">
        <f t="shared" si="18"/>
        <v>0</v>
      </c>
      <c r="L15" s="49">
        <f t="shared" si="0"/>
        <v>0</v>
      </c>
      <c r="M15" s="50">
        <f t="shared" si="1"/>
        <v>0</v>
      </c>
      <c r="N15" s="51">
        <f t="shared" si="2"/>
        <v>0</v>
      </c>
      <c r="O15" s="52">
        <f t="shared" si="19"/>
        <v>0</v>
      </c>
      <c r="P15" s="53">
        <f t="shared" si="20"/>
        <v>0</v>
      </c>
      <c r="Q15" s="62">
        <f t="shared" si="3"/>
        <v>0</v>
      </c>
      <c r="R15" s="55">
        <f t="shared" ref="R15:R31" si="26">SUM(S15:Z15)</f>
        <v>0</v>
      </c>
      <c r="S15" s="56" t="str">
        <f t="shared" si="4"/>
        <v/>
      </c>
      <c r="T15" s="57" t="str">
        <f t="shared" si="5"/>
        <v/>
      </c>
      <c r="U15" s="56" t="str">
        <f t="shared" si="6"/>
        <v/>
      </c>
      <c r="V15" s="57" t="str">
        <f t="shared" si="7"/>
        <v/>
      </c>
      <c r="W15" s="57" t="str">
        <f t="shared" si="8"/>
        <v/>
      </c>
      <c r="X15" s="57" t="str">
        <f t="shared" si="9"/>
        <v/>
      </c>
      <c r="Y15" s="58" t="str">
        <f t="shared" si="10"/>
        <v/>
      </c>
      <c r="Z15" s="59" t="str">
        <f t="shared" si="11"/>
        <v/>
      </c>
      <c r="AA15" s="56" t="str">
        <f t="shared" si="12"/>
        <v/>
      </c>
      <c r="AB15" s="56">
        <f t="shared" si="13"/>
        <v>0</v>
      </c>
      <c r="AC15" s="57" t="str">
        <f t="shared" si="14"/>
        <v/>
      </c>
      <c r="AD15" s="57" t="str">
        <f t="shared" si="15"/>
        <v/>
      </c>
      <c r="AE15" s="56" t="str">
        <f t="shared" si="16"/>
        <v/>
      </c>
      <c r="AF15" s="56" t="str">
        <f t="shared" si="17"/>
        <v/>
      </c>
      <c r="AG15" s="60">
        <f t="shared" si="21"/>
        <v>0</v>
      </c>
      <c r="AH15" s="83">
        <f t="shared" si="22"/>
        <v>0</v>
      </c>
      <c r="AI15" s="83"/>
      <c r="AJ15" s="182">
        <f t="shared" si="23"/>
        <v>0</v>
      </c>
      <c r="AK15" s="186">
        <f t="shared" si="24"/>
        <v>0</v>
      </c>
      <c r="AL15" s="368"/>
      <c r="AM15" s="369"/>
      <c r="AN15" s="369"/>
      <c r="AO15" s="370"/>
    </row>
    <row r="16" spans="1:43" s="25" customFormat="1" ht="18.75" customHeight="1" x14ac:dyDescent="0.2">
      <c r="A16" s="178">
        <f t="shared" si="25"/>
        <v>4</v>
      </c>
      <c r="B16" s="45"/>
      <c r="C16" s="61"/>
      <c r="D16" s="61"/>
      <c r="E16" s="46"/>
      <c r="F16" s="47"/>
      <c r="G16" s="48"/>
      <c r="H16" s="35"/>
      <c r="I16" s="46"/>
      <c r="J16" s="47"/>
      <c r="K16" s="48">
        <f t="shared" si="18"/>
        <v>0</v>
      </c>
      <c r="L16" s="49">
        <f t="shared" si="0"/>
        <v>0</v>
      </c>
      <c r="M16" s="50">
        <f t="shared" si="1"/>
        <v>0</v>
      </c>
      <c r="N16" s="51">
        <f t="shared" si="2"/>
        <v>0</v>
      </c>
      <c r="O16" s="52">
        <f t="shared" si="19"/>
        <v>0</v>
      </c>
      <c r="P16" s="53">
        <f t="shared" si="20"/>
        <v>0</v>
      </c>
      <c r="Q16" s="62">
        <f t="shared" si="3"/>
        <v>0</v>
      </c>
      <c r="R16" s="55">
        <f t="shared" si="26"/>
        <v>0</v>
      </c>
      <c r="S16" s="56" t="str">
        <f t="shared" si="4"/>
        <v/>
      </c>
      <c r="T16" s="57" t="str">
        <f t="shared" si="5"/>
        <v/>
      </c>
      <c r="U16" s="56" t="str">
        <f t="shared" si="6"/>
        <v/>
      </c>
      <c r="V16" s="57" t="str">
        <f t="shared" si="7"/>
        <v/>
      </c>
      <c r="W16" s="57" t="str">
        <f t="shared" si="8"/>
        <v/>
      </c>
      <c r="X16" s="57" t="str">
        <f t="shared" si="9"/>
        <v/>
      </c>
      <c r="Y16" s="58" t="str">
        <f t="shared" si="10"/>
        <v/>
      </c>
      <c r="Z16" s="59" t="str">
        <f t="shared" si="11"/>
        <v/>
      </c>
      <c r="AA16" s="56" t="str">
        <f t="shared" si="12"/>
        <v/>
      </c>
      <c r="AB16" s="56">
        <f t="shared" si="13"/>
        <v>0</v>
      </c>
      <c r="AC16" s="57" t="str">
        <f t="shared" si="14"/>
        <v/>
      </c>
      <c r="AD16" s="57" t="str">
        <f t="shared" si="15"/>
        <v/>
      </c>
      <c r="AE16" s="56" t="str">
        <f t="shared" si="16"/>
        <v/>
      </c>
      <c r="AF16" s="56" t="str">
        <f t="shared" si="17"/>
        <v/>
      </c>
      <c r="AG16" s="60">
        <f t="shared" si="21"/>
        <v>0</v>
      </c>
      <c r="AH16" s="83">
        <f t="shared" si="22"/>
        <v>0</v>
      </c>
      <c r="AI16" s="83"/>
      <c r="AJ16" s="182">
        <f t="shared" si="23"/>
        <v>0</v>
      </c>
      <c r="AK16" s="186">
        <f t="shared" si="24"/>
        <v>0</v>
      </c>
      <c r="AL16" s="368"/>
      <c r="AM16" s="369"/>
      <c r="AN16" s="369"/>
      <c r="AO16" s="370"/>
    </row>
    <row r="17" spans="1:41" s="25" customFormat="1" ht="18.75" customHeight="1" x14ac:dyDescent="0.2">
      <c r="A17" s="178">
        <f t="shared" si="25"/>
        <v>5</v>
      </c>
      <c r="B17" s="45"/>
      <c r="C17" s="61"/>
      <c r="D17" s="61"/>
      <c r="E17" s="46"/>
      <c r="F17" s="47"/>
      <c r="G17" s="48"/>
      <c r="H17" s="35"/>
      <c r="I17" s="46"/>
      <c r="J17" s="47"/>
      <c r="K17" s="48">
        <f t="shared" si="18"/>
        <v>0</v>
      </c>
      <c r="L17" s="49">
        <f t="shared" si="0"/>
        <v>0</v>
      </c>
      <c r="M17" s="50">
        <f t="shared" si="1"/>
        <v>0</v>
      </c>
      <c r="N17" s="51">
        <f t="shared" si="2"/>
        <v>0</v>
      </c>
      <c r="O17" s="52">
        <f t="shared" si="19"/>
        <v>0</v>
      </c>
      <c r="P17" s="53">
        <f t="shared" si="20"/>
        <v>0</v>
      </c>
      <c r="Q17" s="62">
        <f t="shared" si="3"/>
        <v>0</v>
      </c>
      <c r="R17" s="55">
        <f t="shared" si="26"/>
        <v>0</v>
      </c>
      <c r="S17" s="56" t="str">
        <f t="shared" si="4"/>
        <v/>
      </c>
      <c r="T17" s="57" t="str">
        <f t="shared" si="5"/>
        <v/>
      </c>
      <c r="U17" s="56" t="str">
        <f t="shared" si="6"/>
        <v/>
      </c>
      <c r="V17" s="57" t="str">
        <f t="shared" si="7"/>
        <v/>
      </c>
      <c r="W17" s="57" t="str">
        <f t="shared" si="8"/>
        <v/>
      </c>
      <c r="X17" s="57" t="str">
        <f t="shared" si="9"/>
        <v/>
      </c>
      <c r="Y17" s="58" t="str">
        <f t="shared" si="10"/>
        <v/>
      </c>
      <c r="Z17" s="59" t="str">
        <f t="shared" si="11"/>
        <v/>
      </c>
      <c r="AA17" s="56" t="str">
        <f t="shared" si="12"/>
        <v/>
      </c>
      <c r="AB17" s="56">
        <f t="shared" si="13"/>
        <v>0</v>
      </c>
      <c r="AC17" s="57" t="str">
        <f t="shared" si="14"/>
        <v/>
      </c>
      <c r="AD17" s="57" t="str">
        <f t="shared" si="15"/>
        <v/>
      </c>
      <c r="AE17" s="56" t="str">
        <f t="shared" si="16"/>
        <v/>
      </c>
      <c r="AF17" s="56" t="str">
        <f t="shared" si="17"/>
        <v/>
      </c>
      <c r="AG17" s="60">
        <f t="shared" si="21"/>
        <v>0</v>
      </c>
      <c r="AH17" s="83">
        <f t="shared" si="22"/>
        <v>0</v>
      </c>
      <c r="AI17" s="83"/>
      <c r="AJ17" s="182">
        <f t="shared" si="23"/>
        <v>0</v>
      </c>
      <c r="AK17" s="186">
        <f t="shared" si="24"/>
        <v>0</v>
      </c>
      <c r="AL17" s="368"/>
      <c r="AM17" s="369"/>
      <c r="AN17" s="369"/>
      <c r="AO17" s="370"/>
    </row>
    <row r="18" spans="1:41" s="25" customFormat="1" ht="18.75" customHeight="1" x14ac:dyDescent="0.2">
      <c r="A18" s="178">
        <f t="shared" si="25"/>
        <v>6</v>
      </c>
      <c r="B18" s="45"/>
      <c r="C18" s="61"/>
      <c r="D18" s="61"/>
      <c r="E18" s="46"/>
      <c r="F18" s="47"/>
      <c r="G18" s="48"/>
      <c r="H18" s="35"/>
      <c r="I18" s="46"/>
      <c r="J18" s="47"/>
      <c r="K18" s="48">
        <f t="shared" si="18"/>
        <v>0</v>
      </c>
      <c r="L18" s="49">
        <f t="shared" si="0"/>
        <v>0</v>
      </c>
      <c r="M18" s="50">
        <f t="shared" si="1"/>
        <v>0</v>
      </c>
      <c r="N18" s="51">
        <f t="shared" si="2"/>
        <v>0</v>
      </c>
      <c r="O18" s="52">
        <f t="shared" si="19"/>
        <v>0</v>
      </c>
      <c r="P18" s="53">
        <f t="shared" si="20"/>
        <v>0</v>
      </c>
      <c r="Q18" s="62">
        <f t="shared" si="3"/>
        <v>0</v>
      </c>
      <c r="R18" s="55">
        <f t="shared" si="26"/>
        <v>0</v>
      </c>
      <c r="S18" s="56" t="str">
        <f t="shared" si="4"/>
        <v/>
      </c>
      <c r="T18" s="57" t="str">
        <f t="shared" si="5"/>
        <v/>
      </c>
      <c r="U18" s="56" t="str">
        <f t="shared" si="6"/>
        <v/>
      </c>
      <c r="V18" s="57" t="str">
        <f t="shared" si="7"/>
        <v/>
      </c>
      <c r="W18" s="57" t="str">
        <f t="shared" si="8"/>
        <v/>
      </c>
      <c r="X18" s="57" t="str">
        <f t="shared" si="9"/>
        <v/>
      </c>
      <c r="Y18" s="58" t="str">
        <f t="shared" si="10"/>
        <v/>
      </c>
      <c r="Z18" s="59" t="str">
        <f t="shared" si="11"/>
        <v/>
      </c>
      <c r="AA18" s="56" t="str">
        <f t="shared" si="12"/>
        <v/>
      </c>
      <c r="AB18" s="56">
        <f t="shared" si="13"/>
        <v>0</v>
      </c>
      <c r="AC18" s="57" t="str">
        <f t="shared" si="14"/>
        <v/>
      </c>
      <c r="AD18" s="57" t="str">
        <f t="shared" si="15"/>
        <v/>
      </c>
      <c r="AE18" s="56" t="str">
        <f t="shared" si="16"/>
        <v/>
      </c>
      <c r="AF18" s="56" t="str">
        <f t="shared" si="17"/>
        <v/>
      </c>
      <c r="AG18" s="60">
        <f t="shared" si="21"/>
        <v>0</v>
      </c>
      <c r="AH18" s="83">
        <f t="shared" si="22"/>
        <v>0</v>
      </c>
      <c r="AI18" s="83"/>
      <c r="AJ18" s="182">
        <f t="shared" si="23"/>
        <v>0</v>
      </c>
      <c r="AK18" s="186">
        <f t="shared" si="24"/>
        <v>0</v>
      </c>
      <c r="AL18" s="368"/>
      <c r="AM18" s="369"/>
      <c r="AN18" s="369"/>
      <c r="AO18" s="370"/>
    </row>
    <row r="19" spans="1:41" s="25" customFormat="1" ht="18.75" customHeight="1" x14ac:dyDescent="0.2">
      <c r="A19" s="178">
        <f t="shared" si="25"/>
        <v>7</v>
      </c>
      <c r="B19" s="45"/>
      <c r="C19" s="61"/>
      <c r="D19" s="61"/>
      <c r="E19" s="46"/>
      <c r="F19" s="47"/>
      <c r="G19" s="48"/>
      <c r="H19" s="35"/>
      <c r="I19" s="46"/>
      <c r="J19" s="47"/>
      <c r="K19" s="48">
        <f t="shared" si="18"/>
        <v>0</v>
      </c>
      <c r="L19" s="49">
        <f t="shared" si="0"/>
        <v>0</v>
      </c>
      <c r="M19" s="50">
        <f t="shared" si="1"/>
        <v>0</v>
      </c>
      <c r="N19" s="51">
        <f t="shared" si="2"/>
        <v>0</v>
      </c>
      <c r="O19" s="52">
        <f t="shared" si="19"/>
        <v>0</v>
      </c>
      <c r="P19" s="53">
        <f t="shared" si="20"/>
        <v>0</v>
      </c>
      <c r="Q19" s="62">
        <f t="shared" si="3"/>
        <v>0</v>
      </c>
      <c r="R19" s="55">
        <f t="shared" si="26"/>
        <v>0</v>
      </c>
      <c r="S19" s="56" t="str">
        <f t="shared" si="4"/>
        <v/>
      </c>
      <c r="T19" s="57" t="str">
        <f t="shared" si="5"/>
        <v/>
      </c>
      <c r="U19" s="56" t="str">
        <f t="shared" si="6"/>
        <v/>
      </c>
      <c r="V19" s="57" t="str">
        <f t="shared" si="7"/>
        <v/>
      </c>
      <c r="W19" s="57" t="str">
        <f t="shared" si="8"/>
        <v/>
      </c>
      <c r="X19" s="57" t="str">
        <f t="shared" si="9"/>
        <v/>
      </c>
      <c r="Y19" s="58" t="str">
        <f t="shared" si="10"/>
        <v/>
      </c>
      <c r="Z19" s="59" t="str">
        <f t="shared" si="11"/>
        <v/>
      </c>
      <c r="AA19" s="56" t="str">
        <f t="shared" si="12"/>
        <v/>
      </c>
      <c r="AB19" s="56">
        <f t="shared" si="13"/>
        <v>0</v>
      </c>
      <c r="AC19" s="57" t="str">
        <f t="shared" si="14"/>
        <v/>
      </c>
      <c r="AD19" s="57" t="str">
        <f t="shared" si="15"/>
        <v/>
      </c>
      <c r="AE19" s="56" t="str">
        <f t="shared" si="16"/>
        <v/>
      </c>
      <c r="AF19" s="56" t="str">
        <f t="shared" si="17"/>
        <v/>
      </c>
      <c r="AG19" s="60">
        <f t="shared" si="21"/>
        <v>0</v>
      </c>
      <c r="AH19" s="83">
        <f t="shared" si="22"/>
        <v>0</v>
      </c>
      <c r="AI19" s="83"/>
      <c r="AJ19" s="182">
        <f t="shared" si="23"/>
        <v>0</v>
      </c>
      <c r="AK19" s="186">
        <f t="shared" si="24"/>
        <v>0</v>
      </c>
      <c r="AL19" s="368"/>
      <c r="AM19" s="369"/>
      <c r="AN19" s="369"/>
      <c r="AO19" s="370"/>
    </row>
    <row r="20" spans="1:41" s="25" customFormat="1" ht="18.75" customHeight="1" x14ac:dyDescent="0.2">
      <c r="A20" s="178">
        <f t="shared" si="25"/>
        <v>8</v>
      </c>
      <c r="B20" s="45"/>
      <c r="C20" s="61"/>
      <c r="D20" s="61"/>
      <c r="E20" s="46"/>
      <c r="F20" s="47"/>
      <c r="G20" s="48"/>
      <c r="H20" s="35"/>
      <c r="I20" s="46"/>
      <c r="J20" s="47"/>
      <c r="K20" s="48">
        <f t="shared" si="18"/>
        <v>0</v>
      </c>
      <c r="L20" s="49">
        <f t="shared" si="0"/>
        <v>0</v>
      </c>
      <c r="M20" s="50">
        <f t="shared" si="1"/>
        <v>0</v>
      </c>
      <c r="N20" s="51">
        <f t="shared" si="2"/>
        <v>0</v>
      </c>
      <c r="O20" s="52">
        <f t="shared" si="19"/>
        <v>0</v>
      </c>
      <c r="P20" s="53">
        <f t="shared" si="20"/>
        <v>0</v>
      </c>
      <c r="Q20" s="62">
        <f t="shared" si="3"/>
        <v>0</v>
      </c>
      <c r="R20" s="55">
        <f t="shared" si="26"/>
        <v>0</v>
      </c>
      <c r="S20" s="56" t="str">
        <f t="shared" si="4"/>
        <v/>
      </c>
      <c r="T20" s="57" t="str">
        <f t="shared" si="5"/>
        <v/>
      </c>
      <c r="U20" s="56" t="str">
        <f t="shared" si="6"/>
        <v/>
      </c>
      <c r="V20" s="57" t="str">
        <f t="shared" si="7"/>
        <v/>
      </c>
      <c r="W20" s="57" t="str">
        <f t="shared" si="8"/>
        <v/>
      </c>
      <c r="X20" s="57" t="str">
        <f t="shared" si="9"/>
        <v/>
      </c>
      <c r="Y20" s="58" t="str">
        <f t="shared" si="10"/>
        <v/>
      </c>
      <c r="Z20" s="59" t="str">
        <f t="shared" si="11"/>
        <v/>
      </c>
      <c r="AA20" s="56" t="str">
        <f t="shared" si="12"/>
        <v/>
      </c>
      <c r="AB20" s="56">
        <f t="shared" si="13"/>
        <v>0</v>
      </c>
      <c r="AC20" s="57" t="str">
        <f t="shared" si="14"/>
        <v/>
      </c>
      <c r="AD20" s="57" t="str">
        <f t="shared" si="15"/>
        <v/>
      </c>
      <c r="AE20" s="56" t="str">
        <f t="shared" si="16"/>
        <v/>
      </c>
      <c r="AF20" s="56" t="str">
        <f t="shared" si="17"/>
        <v/>
      </c>
      <c r="AG20" s="60">
        <f t="shared" si="21"/>
        <v>0</v>
      </c>
      <c r="AH20" s="83">
        <f t="shared" si="22"/>
        <v>0</v>
      </c>
      <c r="AI20" s="83"/>
      <c r="AJ20" s="182">
        <f t="shared" si="23"/>
        <v>0</v>
      </c>
      <c r="AK20" s="186">
        <f t="shared" si="24"/>
        <v>0</v>
      </c>
      <c r="AL20" s="368"/>
      <c r="AM20" s="369"/>
      <c r="AN20" s="369"/>
      <c r="AO20" s="370"/>
    </row>
    <row r="21" spans="1:41" s="25" customFormat="1" ht="18.75" customHeight="1" x14ac:dyDescent="0.2">
      <c r="A21" s="178">
        <f t="shared" si="25"/>
        <v>9</v>
      </c>
      <c r="B21" s="45"/>
      <c r="C21" s="61"/>
      <c r="D21" s="61"/>
      <c r="E21" s="46"/>
      <c r="F21" s="47"/>
      <c r="G21" s="48"/>
      <c r="H21" s="35"/>
      <c r="I21" s="46"/>
      <c r="J21" s="47"/>
      <c r="K21" s="48">
        <f t="shared" si="18"/>
        <v>0</v>
      </c>
      <c r="L21" s="49">
        <f t="shared" si="0"/>
        <v>0</v>
      </c>
      <c r="M21" s="50">
        <f t="shared" si="1"/>
        <v>0</v>
      </c>
      <c r="N21" s="51">
        <f t="shared" si="2"/>
        <v>0</v>
      </c>
      <c r="O21" s="52">
        <f t="shared" si="19"/>
        <v>0</v>
      </c>
      <c r="P21" s="53">
        <f t="shared" si="20"/>
        <v>0</v>
      </c>
      <c r="Q21" s="62">
        <f t="shared" si="3"/>
        <v>0</v>
      </c>
      <c r="R21" s="55">
        <f t="shared" si="26"/>
        <v>0</v>
      </c>
      <c r="S21" s="56" t="str">
        <f t="shared" si="4"/>
        <v/>
      </c>
      <c r="T21" s="57" t="str">
        <f t="shared" si="5"/>
        <v/>
      </c>
      <c r="U21" s="56" t="str">
        <f t="shared" si="6"/>
        <v/>
      </c>
      <c r="V21" s="57" t="str">
        <f t="shared" si="7"/>
        <v/>
      </c>
      <c r="W21" s="57" t="str">
        <f t="shared" si="8"/>
        <v/>
      </c>
      <c r="X21" s="57" t="str">
        <f t="shared" si="9"/>
        <v/>
      </c>
      <c r="Y21" s="58" t="str">
        <f t="shared" si="10"/>
        <v/>
      </c>
      <c r="Z21" s="59" t="str">
        <f t="shared" si="11"/>
        <v/>
      </c>
      <c r="AA21" s="56" t="str">
        <f t="shared" si="12"/>
        <v/>
      </c>
      <c r="AB21" s="56">
        <f t="shared" si="13"/>
        <v>0</v>
      </c>
      <c r="AC21" s="57" t="str">
        <f t="shared" si="14"/>
        <v/>
      </c>
      <c r="AD21" s="57" t="str">
        <f t="shared" si="15"/>
        <v/>
      </c>
      <c r="AE21" s="56" t="str">
        <f t="shared" si="16"/>
        <v/>
      </c>
      <c r="AF21" s="56" t="str">
        <f t="shared" si="17"/>
        <v/>
      </c>
      <c r="AG21" s="60">
        <f t="shared" si="21"/>
        <v>0</v>
      </c>
      <c r="AH21" s="83">
        <f t="shared" si="22"/>
        <v>0</v>
      </c>
      <c r="AI21" s="83"/>
      <c r="AJ21" s="182">
        <f t="shared" si="23"/>
        <v>0</v>
      </c>
      <c r="AK21" s="186">
        <f t="shared" si="24"/>
        <v>0</v>
      </c>
      <c r="AL21" s="368"/>
      <c r="AM21" s="369"/>
      <c r="AN21" s="369"/>
      <c r="AO21" s="370"/>
    </row>
    <row r="22" spans="1:41" s="25" customFormat="1" ht="18.75" customHeight="1" x14ac:dyDescent="0.2">
      <c r="A22" s="178">
        <f t="shared" si="25"/>
        <v>10</v>
      </c>
      <c r="B22" s="45"/>
      <c r="C22" s="61"/>
      <c r="D22" s="61"/>
      <c r="E22" s="46"/>
      <c r="F22" s="47"/>
      <c r="G22" s="48"/>
      <c r="H22" s="35"/>
      <c r="I22" s="46"/>
      <c r="J22" s="47"/>
      <c r="K22" s="48">
        <f t="shared" si="18"/>
        <v>0</v>
      </c>
      <c r="L22" s="49">
        <f t="shared" si="0"/>
        <v>0</v>
      </c>
      <c r="M22" s="50">
        <f t="shared" si="1"/>
        <v>0</v>
      </c>
      <c r="N22" s="51">
        <f t="shared" si="2"/>
        <v>0</v>
      </c>
      <c r="O22" s="52">
        <f t="shared" si="19"/>
        <v>0</v>
      </c>
      <c r="P22" s="53">
        <f t="shared" si="20"/>
        <v>0</v>
      </c>
      <c r="Q22" s="62">
        <f t="shared" si="3"/>
        <v>0</v>
      </c>
      <c r="R22" s="55">
        <f>SUM(S22:Z22)</f>
        <v>0</v>
      </c>
      <c r="S22" s="56" t="str">
        <f t="shared" si="4"/>
        <v/>
      </c>
      <c r="T22" s="57" t="str">
        <f t="shared" si="5"/>
        <v/>
      </c>
      <c r="U22" s="56" t="str">
        <f t="shared" si="6"/>
        <v/>
      </c>
      <c r="V22" s="57" t="str">
        <f t="shared" si="7"/>
        <v/>
      </c>
      <c r="W22" s="57" t="str">
        <f t="shared" si="8"/>
        <v/>
      </c>
      <c r="X22" s="57" t="str">
        <f t="shared" si="9"/>
        <v/>
      </c>
      <c r="Y22" s="58" t="str">
        <f t="shared" si="10"/>
        <v/>
      </c>
      <c r="Z22" s="59" t="str">
        <f t="shared" si="11"/>
        <v/>
      </c>
      <c r="AA22" s="56" t="str">
        <f t="shared" si="12"/>
        <v/>
      </c>
      <c r="AB22" s="56">
        <f t="shared" si="13"/>
        <v>0</v>
      </c>
      <c r="AC22" s="57" t="str">
        <f t="shared" si="14"/>
        <v/>
      </c>
      <c r="AD22" s="57" t="str">
        <f t="shared" si="15"/>
        <v/>
      </c>
      <c r="AE22" s="56" t="str">
        <f t="shared" si="16"/>
        <v/>
      </c>
      <c r="AF22" s="56" t="str">
        <f t="shared" si="17"/>
        <v/>
      </c>
      <c r="AG22" s="60">
        <f t="shared" si="21"/>
        <v>0</v>
      </c>
      <c r="AH22" s="83">
        <f>IF(AG22&lt;0,0,AG22)</f>
        <v>0</v>
      </c>
      <c r="AI22" s="83"/>
      <c r="AJ22" s="182">
        <f t="shared" si="23"/>
        <v>0</v>
      </c>
      <c r="AK22" s="186">
        <f t="shared" si="24"/>
        <v>0</v>
      </c>
      <c r="AL22" s="368"/>
      <c r="AM22" s="369"/>
      <c r="AN22" s="369"/>
      <c r="AO22" s="370"/>
    </row>
    <row r="23" spans="1:41" s="25" customFormat="1" ht="18.75" customHeight="1" x14ac:dyDescent="0.2">
      <c r="A23" s="178">
        <f t="shared" si="25"/>
        <v>11</v>
      </c>
      <c r="B23" s="45"/>
      <c r="C23" s="61"/>
      <c r="D23" s="61"/>
      <c r="E23" s="46"/>
      <c r="F23" s="47"/>
      <c r="G23" s="48"/>
      <c r="H23" s="35"/>
      <c r="I23" s="46"/>
      <c r="J23" s="47"/>
      <c r="K23" s="48">
        <f t="shared" si="18"/>
        <v>0</v>
      </c>
      <c r="L23" s="49">
        <f t="shared" si="0"/>
        <v>0</v>
      </c>
      <c r="M23" s="50">
        <f t="shared" si="1"/>
        <v>0</v>
      </c>
      <c r="N23" s="51">
        <f t="shared" si="2"/>
        <v>0</v>
      </c>
      <c r="O23" s="52">
        <f t="shared" si="19"/>
        <v>0</v>
      </c>
      <c r="P23" s="53">
        <f t="shared" si="20"/>
        <v>0</v>
      </c>
      <c r="Q23" s="62">
        <f t="shared" si="3"/>
        <v>0</v>
      </c>
      <c r="R23" s="55">
        <f>SUM(S23:Z23)</f>
        <v>0</v>
      </c>
      <c r="S23" s="56" t="str">
        <f t="shared" si="4"/>
        <v/>
      </c>
      <c r="T23" s="57" t="str">
        <f t="shared" si="5"/>
        <v/>
      </c>
      <c r="U23" s="56" t="str">
        <f t="shared" si="6"/>
        <v/>
      </c>
      <c r="V23" s="57" t="str">
        <f t="shared" si="7"/>
        <v/>
      </c>
      <c r="W23" s="57" t="str">
        <f t="shared" si="8"/>
        <v/>
      </c>
      <c r="X23" s="57" t="str">
        <f t="shared" si="9"/>
        <v/>
      </c>
      <c r="Y23" s="58" t="str">
        <f t="shared" si="10"/>
        <v/>
      </c>
      <c r="Z23" s="59" t="str">
        <f t="shared" si="11"/>
        <v/>
      </c>
      <c r="AA23" s="56" t="str">
        <f t="shared" si="12"/>
        <v/>
      </c>
      <c r="AB23" s="56">
        <f t="shared" si="13"/>
        <v>0</v>
      </c>
      <c r="AC23" s="57" t="str">
        <f t="shared" si="14"/>
        <v/>
      </c>
      <c r="AD23" s="57" t="str">
        <f t="shared" si="15"/>
        <v/>
      </c>
      <c r="AE23" s="56" t="str">
        <f t="shared" si="16"/>
        <v/>
      </c>
      <c r="AF23" s="56" t="str">
        <f t="shared" si="17"/>
        <v/>
      </c>
      <c r="AG23" s="60">
        <f t="shared" si="21"/>
        <v>0</v>
      </c>
      <c r="AH23" s="83">
        <f>IF(AG23&lt;0,0,AG23)</f>
        <v>0</v>
      </c>
      <c r="AI23" s="83"/>
      <c r="AJ23" s="182">
        <f t="shared" si="23"/>
        <v>0</v>
      </c>
      <c r="AK23" s="186">
        <f t="shared" si="24"/>
        <v>0</v>
      </c>
      <c r="AL23" s="368"/>
      <c r="AM23" s="369"/>
      <c r="AN23" s="369"/>
      <c r="AO23" s="370"/>
    </row>
    <row r="24" spans="1:41" s="25" customFormat="1" ht="18.75" customHeight="1" x14ac:dyDescent="0.2">
      <c r="A24" s="178">
        <f t="shared" si="25"/>
        <v>12</v>
      </c>
      <c r="B24" s="45"/>
      <c r="C24" s="61"/>
      <c r="D24" s="61"/>
      <c r="E24" s="46"/>
      <c r="F24" s="47"/>
      <c r="G24" s="48"/>
      <c r="H24" s="35"/>
      <c r="I24" s="46"/>
      <c r="J24" s="47"/>
      <c r="K24" s="48">
        <f t="shared" si="18"/>
        <v>0</v>
      </c>
      <c r="L24" s="49">
        <f t="shared" si="0"/>
        <v>0</v>
      </c>
      <c r="M24" s="50">
        <f t="shared" si="1"/>
        <v>0</v>
      </c>
      <c r="N24" s="51">
        <f t="shared" si="2"/>
        <v>0</v>
      </c>
      <c r="O24" s="52">
        <f t="shared" si="19"/>
        <v>0</v>
      </c>
      <c r="P24" s="53">
        <f t="shared" si="20"/>
        <v>0</v>
      </c>
      <c r="Q24" s="62">
        <f t="shared" si="3"/>
        <v>0</v>
      </c>
      <c r="R24" s="55">
        <f>SUM(S24:Z24)</f>
        <v>0</v>
      </c>
      <c r="S24" s="56" t="str">
        <f t="shared" si="4"/>
        <v/>
      </c>
      <c r="T24" s="57" t="str">
        <f t="shared" si="5"/>
        <v/>
      </c>
      <c r="U24" s="56" t="str">
        <f t="shared" si="6"/>
        <v/>
      </c>
      <c r="V24" s="57" t="str">
        <f t="shared" si="7"/>
        <v/>
      </c>
      <c r="W24" s="57" t="str">
        <f t="shared" si="8"/>
        <v/>
      </c>
      <c r="X24" s="57" t="str">
        <f t="shared" si="9"/>
        <v/>
      </c>
      <c r="Y24" s="58" t="str">
        <f t="shared" si="10"/>
        <v/>
      </c>
      <c r="Z24" s="59" t="str">
        <f t="shared" si="11"/>
        <v/>
      </c>
      <c r="AA24" s="56" t="str">
        <f t="shared" si="12"/>
        <v/>
      </c>
      <c r="AB24" s="56">
        <f t="shared" si="13"/>
        <v>0</v>
      </c>
      <c r="AC24" s="57" t="str">
        <f t="shared" si="14"/>
        <v/>
      </c>
      <c r="AD24" s="57" t="str">
        <f t="shared" si="15"/>
        <v/>
      </c>
      <c r="AE24" s="56" t="str">
        <f t="shared" si="16"/>
        <v/>
      </c>
      <c r="AF24" s="56" t="str">
        <f t="shared" si="17"/>
        <v/>
      </c>
      <c r="AG24" s="60">
        <f t="shared" si="21"/>
        <v>0</v>
      </c>
      <c r="AH24" s="83">
        <f>IF(AG24&lt;0,0,AG24)</f>
        <v>0</v>
      </c>
      <c r="AI24" s="83"/>
      <c r="AJ24" s="182">
        <f t="shared" si="23"/>
        <v>0</v>
      </c>
      <c r="AK24" s="186">
        <f t="shared" si="24"/>
        <v>0</v>
      </c>
      <c r="AL24" s="368"/>
      <c r="AM24" s="369"/>
      <c r="AN24" s="369"/>
      <c r="AO24" s="370"/>
    </row>
    <row r="25" spans="1:41" s="25" customFormat="1" ht="18.75" customHeight="1" x14ac:dyDescent="0.2">
      <c r="A25" s="178">
        <f t="shared" si="25"/>
        <v>13</v>
      </c>
      <c r="B25" s="45"/>
      <c r="C25" s="61"/>
      <c r="D25" s="61"/>
      <c r="E25" s="46"/>
      <c r="F25" s="47"/>
      <c r="G25" s="48"/>
      <c r="H25" s="35"/>
      <c r="I25" s="46"/>
      <c r="J25" s="47"/>
      <c r="K25" s="48">
        <f t="shared" si="18"/>
        <v>0</v>
      </c>
      <c r="L25" s="49">
        <f t="shared" si="0"/>
        <v>0</v>
      </c>
      <c r="M25" s="50">
        <f t="shared" si="1"/>
        <v>0</v>
      </c>
      <c r="N25" s="51">
        <f t="shared" si="2"/>
        <v>0</v>
      </c>
      <c r="O25" s="52">
        <f t="shared" si="19"/>
        <v>0</v>
      </c>
      <c r="P25" s="53">
        <f t="shared" si="20"/>
        <v>0</v>
      </c>
      <c r="Q25" s="62">
        <f t="shared" si="3"/>
        <v>0</v>
      </c>
      <c r="R25" s="55">
        <f>SUM(S25:Z25)</f>
        <v>0</v>
      </c>
      <c r="S25" s="56" t="str">
        <f t="shared" si="4"/>
        <v/>
      </c>
      <c r="T25" s="57" t="str">
        <f t="shared" si="5"/>
        <v/>
      </c>
      <c r="U25" s="56" t="str">
        <f t="shared" si="6"/>
        <v/>
      </c>
      <c r="V25" s="57" t="str">
        <f t="shared" si="7"/>
        <v/>
      </c>
      <c r="W25" s="57" t="str">
        <f t="shared" si="8"/>
        <v/>
      </c>
      <c r="X25" s="57" t="str">
        <f t="shared" si="9"/>
        <v/>
      </c>
      <c r="Y25" s="58" t="str">
        <f t="shared" si="10"/>
        <v/>
      </c>
      <c r="Z25" s="59" t="str">
        <f t="shared" si="11"/>
        <v/>
      </c>
      <c r="AA25" s="56" t="str">
        <f t="shared" si="12"/>
        <v/>
      </c>
      <c r="AB25" s="56">
        <f t="shared" si="13"/>
        <v>0</v>
      </c>
      <c r="AC25" s="57" t="str">
        <f t="shared" si="14"/>
        <v/>
      </c>
      <c r="AD25" s="57" t="str">
        <f t="shared" si="15"/>
        <v/>
      </c>
      <c r="AE25" s="56" t="str">
        <f t="shared" si="16"/>
        <v/>
      </c>
      <c r="AF25" s="56" t="str">
        <f t="shared" si="17"/>
        <v/>
      </c>
      <c r="AG25" s="60">
        <f t="shared" si="21"/>
        <v>0</v>
      </c>
      <c r="AH25" s="83">
        <f>IF(AG25&lt;0,0,AG25)</f>
        <v>0</v>
      </c>
      <c r="AI25" s="83"/>
      <c r="AJ25" s="182">
        <f t="shared" si="23"/>
        <v>0</v>
      </c>
      <c r="AK25" s="186">
        <f t="shared" si="24"/>
        <v>0</v>
      </c>
      <c r="AL25" s="368"/>
      <c r="AM25" s="369"/>
      <c r="AN25" s="369"/>
      <c r="AO25" s="370"/>
    </row>
    <row r="26" spans="1:41" s="25" customFormat="1" ht="18.75" customHeight="1" x14ac:dyDescent="0.2">
      <c r="A26" s="178">
        <f t="shared" si="25"/>
        <v>14</v>
      </c>
      <c r="B26" s="45"/>
      <c r="C26" s="61"/>
      <c r="D26" s="61"/>
      <c r="E26" s="46"/>
      <c r="F26" s="47"/>
      <c r="G26" s="48"/>
      <c r="H26" s="35"/>
      <c r="I26" s="46"/>
      <c r="J26" s="47"/>
      <c r="K26" s="48">
        <f t="shared" si="18"/>
        <v>0</v>
      </c>
      <c r="L26" s="49">
        <f t="shared" si="0"/>
        <v>0</v>
      </c>
      <c r="M26" s="50">
        <f t="shared" si="1"/>
        <v>0</v>
      </c>
      <c r="N26" s="51">
        <f t="shared" si="2"/>
        <v>0</v>
      </c>
      <c r="O26" s="52">
        <f t="shared" si="19"/>
        <v>0</v>
      </c>
      <c r="P26" s="53">
        <f t="shared" si="20"/>
        <v>0</v>
      </c>
      <c r="Q26" s="62">
        <f t="shared" si="3"/>
        <v>0</v>
      </c>
      <c r="R26" s="55">
        <f>SUM(S26:Z26)</f>
        <v>0</v>
      </c>
      <c r="S26" s="56" t="str">
        <f t="shared" si="4"/>
        <v/>
      </c>
      <c r="T26" s="57" t="str">
        <f t="shared" si="5"/>
        <v/>
      </c>
      <c r="U26" s="56" t="str">
        <f t="shared" si="6"/>
        <v/>
      </c>
      <c r="V26" s="57" t="str">
        <f t="shared" si="7"/>
        <v/>
      </c>
      <c r="W26" s="57" t="str">
        <f t="shared" si="8"/>
        <v/>
      </c>
      <c r="X26" s="57" t="str">
        <f t="shared" si="9"/>
        <v/>
      </c>
      <c r="Y26" s="58" t="str">
        <f t="shared" si="10"/>
        <v/>
      </c>
      <c r="Z26" s="59" t="str">
        <f t="shared" si="11"/>
        <v/>
      </c>
      <c r="AA26" s="56" t="str">
        <f t="shared" si="12"/>
        <v/>
      </c>
      <c r="AB26" s="56">
        <f t="shared" si="13"/>
        <v>0</v>
      </c>
      <c r="AC26" s="57" t="str">
        <f t="shared" si="14"/>
        <v/>
      </c>
      <c r="AD26" s="57" t="str">
        <f t="shared" si="15"/>
        <v/>
      </c>
      <c r="AE26" s="56" t="str">
        <f t="shared" si="16"/>
        <v/>
      </c>
      <c r="AF26" s="56" t="str">
        <f t="shared" si="17"/>
        <v/>
      </c>
      <c r="AG26" s="60">
        <f t="shared" si="21"/>
        <v>0</v>
      </c>
      <c r="AH26" s="83">
        <f>IF(AG26&lt;0,0,AG26)</f>
        <v>0</v>
      </c>
      <c r="AI26" s="83"/>
      <c r="AJ26" s="182">
        <f t="shared" si="23"/>
        <v>0</v>
      </c>
      <c r="AK26" s="186">
        <f t="shared" si="24"/>
        <v>0</v>
      </c>
      <c r="AL26" s="368"/>
      <c r="AM26" s="369"/>
      <c r="AN26" s="369"/>
      <c r="AO26" s="370"/>
    </row>
    <row r="27" spans="1:41" s="25" customFormat="1" ht="18.75" customHeight="1" x14ac:dyDescent="0.2">
      <c r="A27" s="178">
        <f t="shared" si="25"/>
        <v>15</v>
      </c>
      <c r="B27" s="45"/>
      <c r="C27" s="61"/>
      <c r="D27" s="61"/>
      <c r="E27" s="46"/>
      <c r="F27" s="47"/>
      <c r="G27" s="48"/>
      <c r="H27" s="35"/>
      <c r="I27" s="46"/>
      <c r="J27" s="47"/>
      <c r="K27" s="48">
        <f t="shared" si="18"/>
        <v>0</v>
      </c>
      <c r="L27" s="49">
        <f t="shared" si="0"/>
        <v>0</v>
      </c>
      <c r="M27" s="50">
        <f t="shared" si="1"/>
        <v>0</v>
      </c>
      <c r="N27" s="51">
        <f t="shared" si="2"/>
        <v>0</v>
      </c>
      <c r="O27" s="52">
        <f t="shared" si="19"/>
        <v>0</v>
      </c>
      <c r="P27" s="53">
        <f t="shared" si="20"/>
        <v>0</v>
      </c>
      <c r="Q27" s="62">
        <f t="shared" si="3"/>
        <v>0</v>
      </c>
      <c r="R27" s="55">
        <f t="shared" si="26"/>
        <v>0</v>
      </c>
      <c r="S27" s="56" t="str">
        <f t="shared" si="4"/>
        <v/>
      </c>
      <c r="T27" s="57" t="str">
        <f t="shared" si="5"/>
        <v/>
      </c>
      <c r="U27" s="56" t="str">
        <f t="shared" si="6"/>
        <v/>
      </c>
      <c r="V27" s="57" t="str">
        <f t="shared" si="7"/>
        <v/>
      </c>
      <c r="W27" s="57" t="str">
        <f t="shared" si="8"/>
        <v/>
      </c>
      <c r="X27" s="57" t="str">
        <f t="shared" si="9"/>
        <v/>
      </c>
      <c r="Y27" s="58" t="str">
        <f t="shared" si="10"/>
        <v/>
      </c>
      <c r="Z27" s="59" t="str">
        <f t="shared" si="11"/>
        <v/>
      </c>
      <c r="AA27" s="56" t="str">
        <f t="shared" si="12"/>
        <v/>
      </c>
      <c r="AB27" s="56">
        <f t="shared" si="13"/>
        <v>0</v>
      </c>
      <c r="AC27" s="57" t="str">
        <f t="shared" si="14"/>
        <v/>
      </c>
      <c r="AD27" s="57" t="str">
        <f t="shared" si="15"/>
        <v/>
      </c>
      <c r="AE27" s="56" t="str">
        <f t="shared" si="16"/>
        <v/>
      </c>
      <c r="AF27" s="56" t="str">
        <f t="shared" si="17"/>
        <v/>
      </c>
      <c r="AG27" s="60">
        <f t="shared" si="21"/>
        <v>0</v>
      </c>
      <c r="AH27" s="83">
        <f t="shared" si="22"/>
        <v>0</v>
      </c>
      <c r="AI27" s="83"/>
      <c r="AJ27" s="182">
        <f t="shared" si="23"/>
        <v>0</v>
      </c>
      <c r="AK27" s="186">
        <f t="shared" si="24"/>
        <v>0</v>
      </c>
      <c r="AL27" s="368"/>
      <c r="AM27" s="369"/>
      <c r="AN27" s="369"/>
      <c r="AO27" s="370"/>
    </row>
    <row r="28" spans="1:41" s="25" customFormat="1" ht="18.75" customHeight="1" x14ac:dyDescent="0.2">
      <c r="A28" s="178">
        <f t="shared" si="25"/>
        <v>16</v>
      </c>
      <c r="B28" s="45"/>
      <c r="C28" s="61"/>
      <c r="D28" s="61"/>
      <c r="E28" s="46"/>
      <c r="F28" s="47"/>
      <c r="G28" s="48"/>
      <c r="H28" s="35"/>
      <c r="I28" s="46"/>
      <c r="J28" s="47"/>
      <c r="K28" s="48">
        <f t="shared" si="18"/>
        <v>0</v>
      </c>
      <c r="L28" s="49">
        <f t="shared" si="0"/>
        <v>0</v>
      </c>
      <c r="M28" s="50">
        <f t="shared" si="1"/>
        <v>0</v>
      </c>
      <c r="N28" s="51">
        <f t="shared" si="2"/>
        <v>0</v>
      </c>
      <c r="O28" s="52">
        <f t="shared" si="19"/>
        <v>0</v>
      </c>
      <c r="P28" s="53">
        <f t="shared" si="20"/>
        <v>0</v>
      </c>
      <c r="Q28" s="62">
        <f t="shared" si="3"/>
        <v>0</v>
      </c>
      <c r="R28" s="55">
        <f t="shared" si="26"/>
        <v>0</v>
      </c>
      <c r="S28" s="56" t="str">
        <f t="shared" si="4"/>
        <v/>
      </c>
      <c r="T28" s="57" t="str">
        <f t="shared" si="5"/>
        <v/>
      </c>
      <c r="U28" s="56" t="str">
        <f t="shared" si="6"/>
        <v/>
      </c>
      <c r="V28" s="57" t="str">
        <f t="shared" si="7"/>
        <v/>
      </c>
      <c r="W28" s="57" t="str">
        <f t="shared" si="8"/>
        <v/>
      </c>
      <c r="X28" s="57" t="str">
        <f t="shared" si="9"/>
        <v/>
      </c>
      <c r="Y28" s="58" t="str">
        <f t="shared" si="10"/>
        <v/>
      </c>
      <c r="Z28" s="59" t="str">
        <f t="shared" si="11"/>
        <v/>
      </c>
      <c r="AA28" s="56" t="str">
        <f t="shared" si="12"/>
        <v/>
      </c>
      <c r="AB28" s="56">
        <f t="shared" si="13"/>
        <v>0</v>
      </c>
      <c r="AC28" s="57" t="str">
        <f t="shared" si="14"/>
        <v/>
      </c>
      <c r="AD28" s="57" t="str">
        <f t="shared" si="15"/>
        <v/>
      </c>
      <c r="AE28" s="56" t="str">
        <f t="shared" si="16"/>
        <v/>
      </c>
      <c r="AF28" s="56" t="str">
        <f t="shared" si="17"/>
        <v/>
      </c>
      <c r="AG28" s="60">
        <f t="shared" si="21"/>
        <v>0</v>
      </c>
      <c r="AH28" s="83">
        <f t="shared" si="22"/>
        <v>0</v>
      </c>
      <c r="AI28" s="83"/>
      <c r="AJ28" s="182">
        <f t="shared" si="23"/>
        <v>0</v>
      </c>
      <c r="AK28" s="186">
        <f t="shared" si="24"/>
        <v>0</v>
      </c>
      <c r="AL28" s="368"/>
      <c r="AM28" s="369"/>
      <c r="AN28" s="369"/>
      <c r="AO28" s="370"/>
    </row>
    <row r="29" spans="1:41" s="25" customFormat="1" ht="18.75" customHeight="1" x14ac:dyDescent="0.2">
      <c r="A29" s="178">
        <f t="shared" si="25"/>
        <v>17</v>
      </c>
      <c r="B29" s="45"/>
      <c r="C29" s="61"/>
      <c r="D29" s="61"/>
      <c r="E29" s="46"/>
      <c r="F29" s="47"/>
      <c r="G29" s="48"/>
      <c r="H29" s="35"/>
      <c r="I29" s="46"/>
      <c r="J29" s="47"/>
      <c r="K29" s="48">
        <f t="shared" si="18"/>
        <v>0</v>
      </c>
      <c r="L29" s="49">
        <f t="shared" si="0"/>
        <v>0</v>
      </c>
      <c r="M29" s="50">
        <f t="shared" si="1"/>
        <v>0</v>
      </c>
      <c r="N29" s="51">
        <f t="shared" si="2"/>
        <v>0</v>
      </c>
      <c r="O29" s="52">
        <f t="shared" si="19"/>
        <v>0</v>
      </c>
      <c r="P29" s="53">
        <f t="shared" si="20"/>
        <v>0</v>
      </c>
      <c r="Q29" s="62">
        <f t="shared" si="3"/>
        <v>0</v>
      </c>
      <c r="R29" s="55">
        <f t="shared" si="26"/>
        <v>0</v>
      </c>
      <c r="S29" s="56" t="str">
        <f t="shared" si="4"/>
        <v/>
      </c>
      <c r="T29" s="57" t="str">
        <f t="shared" si="5"/>
        <v/>
      </c>
      <c r="U29" s="56" t="str">
        <f t="shared" si="6"/>
        <v/>
      </c>
      <c r="V29" s="57" t="str">
        <f t="shared" si="7"/>
        <v/>
      </c>
      <c r="W29" s="57" t="str">
        <f t="shared" si="8"/>
        <v/>
      </c>
      <c r="X29" s="57" t="str">
        <f t="shared" si="9"/>
        <v/>
      </c>
      <c r="Y29" s="58" t="str">
        <f t="shared" si="10"/>
        <v/>
      </c>
      <c r="Z29" s="59" t="str">
        <f t="shared" si="11"/>
        <v/>
      </c>
      <c r="AA29" s="56" t="str">
        <f t="shared" si="12"/>
        <v/>
      </c>
      <c r="AB29" s="56">
        <f t="shared" si="13"/>
        <v>0</v>
      </c>
      <c r="AC29" s="57" t="str">
        <f t="shared" si="14"/>
        <v/>
      </c>
      <c r="AD29" s="57" t="str">
        <f t="shared" si="15"/>
        <v/>
      </c>
      <c r="AE29" s="56" t="str">
        <f t="shared" si="16"/>
        <v/>
      </c>
      <c r="AF29" s="56" t="str">
        <f t="shared" si="17"/>
        <v/>
      </c>
      <c r="AG29" s="60">
        <f t="shared" si="21"/>
        <v>0</v>
      </c>
      <c r="AH29" s="83">
        <f t="shared" si="22"/>
        <v>0</v>
      </c>
      <c r="AI29" s="83"/>
      <c r="AJ29" s="182">
        <f t="shared" si="23"/>
        <v>0</v>
      </c>
      <c r="AK29" s="186">
        <f t="shared" si="24"/>
        <v>0</v>
      </c>
      <c r="AL29" s="368"/>
      <c r="AM29" s="369"/>
      <c r="AN29" s="369"/>
      <c r="AO29" s="370"/>
    </row>
    <row r="30" spans="1:41" s="25" customFormat="1" ht="18.75" customHeight="1" x14ac:dyDescent="0.2">
      <c r="A30" s="178">
        <f t="shared" si="25"/>
        <v>18</v>
      </c>
      <c r="B30" s="45"/>
      <c r="C30" s="61"/>
      <c r="D30" s="61"/>
      <c r="E30" s="46"/>
      <c r="F30" s="47"/>
      <c r="G30" s="48"/>
      <c r="H30" s="35"/>
      <c r="I30" s="46"/>
      <c r="J30" s="47"/>
      <c r="K30" s="48">
        <f t="shared" si="18"/>
        <v>0</v>
      </c>
      <c r="L30" s="49">
        <f t="shared" si="0"/>
        <v>0</v>
      </c>
      <c r="M30" s="50">
        <f t="shared" si="1"/>
        <v>0</v>
      </c>
      <c r="N30" s="51">
        <f t="shared" si="2"/>
        <v>0</v>
      </c>
      <c r="O30" s="52">
        <f t="shared" si="19"/>
        <v>0</v>
      </c>
      <c r="P30" s="53">
        <f t="shared" si="20"/>
        <v>0</v>
      </c>
      <c r="Q30" s="62">
        <f t="shared" si="3"/>
        <v>0</v>
      </c>
      <c r="R30" s="55">
        <f t="shared" si="26"/>
        <v>0</v>
      </c>
      <c r="S30" s="56" t="str">
        <f t="shared" si="4"/>
        <v/>
      </c>
      <c r="T30" s="57" t="str">
        <f t="shared" si="5"/>
        <v/>
      </c>
      <c r="U30" s="56" t="str">
        <f t="shared" si="6"/>
        <v/>
      </c>
      <c r="V30" s="57" t="str">
        <f t="shared" si="7"/>
        <v/>
      </c>
      <c r="W30" s="57" t="str">
        <f t="shared" si="8"/>
        <v/>
      </c>
      <c r="X30" s="57" t="str">
        <f t="shared" si="9"/>
        <v/>
      </c>
      <c r="Y30" s="58" t="str">
        <f t="shared" si="10"/>
        <v/>
      </c>
      <c r="Z30" s="59" t="str">
        <f t="shared" si="11"/>
        <v/>
      </c>
      <c r="AA30" s="56" t="str">
        <f t="shared" si="12"/>
        <v/>
      </c>
      <c r="AB30" s="56">
        <f t="shared" si="13"/>
        <v>0</v>
      </c>
      <c r="AC30" s="57" t="str">
        <f t="shared" si="14"/>
        <v/>
      </c>
      <c r="AD30" s="57" t="str">
        <f t="shared" si="15"/>
        <v/>
      </c>
      <c r="AE30" s="56" t="str">
        <f t="shared" si="16"/>
        <v/>
      </c>
      <c r="AF30" s="56" t="str">
        <f t="shared" si="17"/>
        <v/>
      </c>
      <c r="AG30" s="60">
        <f t="shared" si="21"/>
        <v>0</v>
      </c>
      <c r="AH30" s="83">
        <f t="shared" si="22"/>
        <v>0</v>
      </c>
      <c r="AI30" s="83"/>
      <c r="AJ30" s="182">
        <f t="shared" si="23"/>
        <v>0</v>
      </c>
      <c r="AK30" s="186">
        <f t="shared" si="24"/>
        <v>0</v>
      </c>
      <c r="AL30" s="368"/>
      <c r="AM30" s="369"/>
      <c r="AN30" s="369"/>
      <c r="AO30" s="370"/>
    </row>
    <row r="31" spans="1:41" s="25" customFormat="1" ht="18.75" customHeight="1" x14ac:dyDescent="0.2">
      <c r="A31" s="178">
        <f t="shared" si="25"/>
        <v>19</v>
      </c>
      <c r="B31" s="45"/>
      <c r="C31" s="61"/>
      <c r="D31" s="61"/>
      <c r="E31" s="46"/>
      <c r="F31" s="47"/>
      <c r="G31" s="48"/>
      <c r="H31" s="35"/>
      <c r="I31" s="46"/>
      <c r="J31" s="47"/>
      <c r="K31" s="48">
        <f t="shared" si="18"/>
        <v>0</v>
      </c>
      <c r="L31" s="49">
        <f t="shared" si="0"/>
        <v>0</v>
      </c>
      <c r="M31" s="50">
        <f t="shared" si="1"/>
        <v>0</v>
      </c>
      <c r="N31" s="51">
        <f t="shared" si="2"/>
        <v>0</v>
      </c>
      <c r="O31" s="52">
        <f t="shared" si="19"/>
        <v>0</v>
      </c>
      <c r="P31" s="53">
        <f t="shared" si="20"/>
        <v>0</v>
      </c>
      <c r="Q31" s="62">
        <f t="shared" si="3"/>
        <v>0</v>
      </c>
      <c r="R31" s="55">
        <f t="shared" si="26"/>
        <v>0</v>
      </c>
      <c r="S31" s="56" t="str">
        <f t="shared" si="4"/>
        <v/>
      </c>
      <c r="T31" s="57" t="str">
        <f t="shared" si="5"/>
        <v/>
      </c>
      <c r="U31" s="56" t="str">
        <f t="shared" si="6"/>
        <v/>
      </c>
      <c r="V31" s="57" t="str">
        <f t="shared" si="7"/>
        <v/>
      </c>
      <c r="W31" s="57" t="str">
        <f t="shared" si="8"/>
        <v/>
      </c>
      <c r="X31" s="57" t="str">
        <f t="shared" si="9"/>
        <v/>
      </c>
      <c r="Y31" s="58" t="str">
        <f t="shared" si="10"/>
        <v/>
      </c>
      <c r="Z31" s="59" t="str">
        <f t="shared" si="11"/>
        <v/>
      </c>
      <c r="AA31" s="56" t="str">
        <f t="shared" si="12"/>
        <v/>
      </c>
      <c r="AB31" s="56">
        <f t="shared" si="13"/>
        <v>0</v>
      </c>
      <c r="AC31" s="57" t="str">
        <f t="shared" si="14"/>
        <v/>
      </c>
      <c r="AD31" s="57" t="str">
        <f t="shared" si="15"/>
        <v/>
      </c>
      <c r="AE31" s="56" t="str">
        <f t="shared" si="16"/>
        <v/>
      </c>
      <c r="AF31" s="56" t="str">
        <f t="shared" si="17"/>
        <v/>
      </c>
      <c r="AG31" s="60">
        <f t="shared" si="21"/>
        <v>0</v>
      </c>
      <c r="AH31" s="83">
        <f t="shared" si="22"/>
        <v>0</v>
      </c>
      <c r="AI31" s="83"/>
      <c r="AJ31" s="182">
        <f t="shared" si="23"/>
        <v>0</v>
      </c>
      <c r="AK31" s="186">
        <f t="shared" si="24"/>
        <v>0</v>
      </c>
      <c r="AL31" s="368"/>
      <c r="AM31" s="369"/>
      <c r="AN31" s="369"/>
      <c r="AO31" s="370"/>
    </row>
    <row r="32" spans="1:41" s="25" customFormat="1" ht="18.75" customHeight="1" x14ac:dyDescent="0.2">
      <c r="A32" s="178">
        <f t="shared" si="25"/>
        <v>20</v>
      </c>
      <c r="B32" s="45"/>
      <c r="C32" s="61"/>
      <c r="D32" s="61"/>
      <c r="E32" s="46"/>
      <c r="F32" s="47"/>
      <c r="G32" s="48"/>
      <c r="H32" s="35"/>
      <c r="I32" s="46"/>
      <c r="J32" s="47"/>
      <c r="K32" s="48">
        <f t="shared" si="18"/>
        <v>0</v>
      </c>
      <c r="L32" s="49">
        <f t="shared" si="0"/>
        <v>0</v>
      </c>
      <c r="M32" s="50">
        <f t="shared" si="1"/>
        <v>0</v>
      </c>
      <c r="N32" s="51">
        <f t="shared" si="2"/>
        <v>0</v>
      </c>
      <c r="O32" s="52">
        <f t="shared" si="19"/>
        <v>0</v>
      </c>
      <c r="P32" s="53">
        <f t="shared" si="20"/>
        <v>0</v>
      </c>
      <c r="Q32" s="62">
        <f t="shared" si="3"/>
        <v>0</v>
      </c>
      <c r="R32" s="55">
        <f t="shared" ref="R32:R37" si="27">SUM(S32:Z32)</f>
        <v>0</v>
      </c>
      <c r="S32" s="56" t="str">
        <f t="shared" si="4"/>
        <v/>
      </c>
      <c r="T32" s="57" t="str">
        <f t="shared" si="5"/>
        <v/>
      </c>
      <c r="U32" s="56" t="str">
        <f t="shared" si="6"/>
        <v/>
      </c>
      <c r="V32" s="57" t="str">
        <f t="shared" si="7"/>
        <v/>
      </c>
      <c r="W32" s="57" t="str">
        <f t="shared" si="8"/>
        <v/>
      </c>
      <c r="X32" s="57" t="str">
        <f t="shared" si="9"/>
        <v/>
      </c>
      <c r="Y32" s="58" t="str">
        <f t="shared" si="10"/>
        <v/>
      </c>
      <c r="Z32" s="59" t="str">
        <f t="shared" si="11"/>
        <v/>
      </c>
      <c r="AA32" s="56" t="str">
        <f t="shared" si="12"/>
        <v/>
      </c>
      <c r="AB32" s="56">
        <f t="shared" si="13"/>
        <v>0</v>
      </c>
      <c r="AC32" s="57" t="str">
        <f t="shared" si="14"/>
        <v/>
      </c>
      <c r="AD32" s="57" t="str">
        <f t="shared" si="15"/>
        <v/>
      </c>
      <c r="AE32" s="56" t="str">
        <f t="shared" si="16"/>
        <v/>
      </c>
      <c r="AF32" s="56" t="str">
        <f t="shared" si="17"/>
        <v/>
      </c>
      <c r="AG32" s="60">
        <f t="shared" si="21"/>
        <v>0</v>
      </c>
      <c r="AH32" s="83">
        <f t="shared" si="22"/>
        <v>0</v>
      </c>
      <c r="AI32" s="83"/>
      <c r="AJ32" s="182">
        <f t="shared" si="23"/>
        <v>0</v>
      </c>
      <c r="AK32" s="186">
        <f t="shared" si="24"/>
        <v>0</v>
      </c>
      <c r="AL32" s="368"/>
      <c r="AM32" s="369"/>
      <c r="AN32" s="369"/>
      <c r="AO32" s="370"/>
    </row>
    <row r="33" spans="1:41" s="25" customFormat="1" ht="18.75" customHeight="1" x14ac:dyDescent="0.2">
      <c r="A33" s="178">
        <f t="shared" si="25"/>
        <v>21</v>
      </c>
      <c r="B33" s="45"/>
      <c r="C33" s="61"/>
      <c r="D33" s="61"/>
      <c r="E33" s="46"/>
      <c r="F33" s="47"/>
      <c r="G33" s="48"/>
      <c r="H33" s="35"/>
      <c r="I33" s="46"/>
      <c r="J33" s="47"/>
      <c r="K33" s="48">
        <f t="shared" si="18"/>
        <v>0</v>
      </c>
      <c r="L33" s="49">
        <f t="shared" si="0"/>
        <v>0</v>
      </c>
      <c r="M33" s="50">
        <f t="shared" si="1"/>
        <v>0</v>
      </c>
      <c r="N33" s="51">
        <f t="shared" si="2"/>
        <v>0</v>
      </c>
      <c r="O33" s="52">
        <f t="shared" si="19"/>
        <v>0</v>
      </c>
      <c r="P33" s="53">
        <f t="shared" si="20"/>
        <v>0</v>
      </c>
      <c r="Q33" s="62">
        <f t="shared" si="3"/>
        <v>0</v>
      </c>
      <c r="R33" s="55">
        <f t="shared" si="27"/>
        <v>0</v>
      </c>
      <c r="S33" s="56" t="str">
        <f t="shared" si="4"/>
        <v/>
      </c>
      <c r="T33" s="57" t="str">
        <f t="shared" si="5"/>
        <v/>
      </c>
      <c r="U33" s="56" t="str">
        <f t="shared" si="6"/>
        <v/>
      </c>
      <c r="V33" s="57" t="str">
        <f t="shared" si="7"/>
        <v/>
      </c>
      <c r="W33" s="57" t="str">
        <f t="shared" si="8"/>
        <v/>
      </c>
      <c r="X33" s="57" t="str">
        <f t="shared" si="9"/>
        <v/>
      </c>
      <c r="Y33" s="58" t="str">
        <f t="shared" si="10"/>
        <v/>
      </c>
      <c r="Z33" s="59" t="str">
        <f t="shared" si="11"/>
        <v/>
      </c>
      <c r="AA33" s="56" t="str">
        <f t="shared" si="12"/>
        <v/>
      </c>
      <c r="AB33" s="56">
        <f t="shared" si="13"/>
        <v>0</v>
      </c>
      <c r="AC33" s="57" t="str">
        <f t="shared" si="14"/>
        <v/>
      </c>
      <c r="AD33" s="57" t="str">
        <f t="shared" si="15"/>
        <v/>
      </c>
      <c r="AE33" s="56" t="str">
        <f t="shared" si="16"/>
        <v/>
      </c>
      <c r="AF33" s="56" t="str">
        <f t="shared" si="17"/>
        <v/>
      </c>
      <c r="AG33" s="60">
        <f t="shared" si="21"/>
        <v>0</v>
      </c>
      <c r="AH33" s="83">
        <f t="shared" si="22"/>
        <v>0</v>
      </c>
      <c r="AI33" s="83"/>
      <c r="AJ33" s="182">
        <f t="shared" si="23"/>
        <v>0</v>
      </c>
      <c r="AK33" s="186">
        <f t="shared" si="24"/>
        <v>0</v>
      </c>
      <c r="AL33" s="368"/>
      <c r="AM33" s="369"/>
      <c r="AN33" s="369"/>
      <c r="AO33" s="370"/>
    </row>
    <row r="34" spans="1:41" s="25" customFormat="1" ht="18.75" customHeight="1" x14ac:dyDescent="0.2">
      <c r="A34" s="178">
        <f t="shared" si="25"/>
        <v>22</v>
      </c>
      <c r="B34" s="45"/>
      <c r="C34" s="61"/>
      <c r="D34" s="61"/>
      <c r="E34" s="46"/>
      <c r="F34" s="47"/>
      <c r="G34" s="48"/>
      <c r="H34" s="35"/>
      <c r="I34" s="46"/>
      <c r="J34" s="47"/>
      <c r="K34" s="48">
        <f t="shared" si="18"/>
        <v>0</v>
      </c>
      <c r="L34" s="49">
        <f t="shared" si="0"/>
        <v>0</v>
      </c>
      <c r="M34" s="50">
        <f t="shared" si="1"/>
        <v>0</v>
      </c>
      <c r="N34" s="51">
        <f t="shared" si="2"/>
        <v>0</v>
      </c>
      <c r="O34" s="52">
        <f t="shared" si="19"/>
        <v>0</v>
      </c>
      <c r="P34" s="53">
        <f t="shared" si="20"/>
        <v>0</v>
      </c>
      <c r="Q34" s="62">
        <f t="shared" si="3"/>
        <v>0</v>
      </c>
      <c r="R34" s="55">
        <f t="shared" si="27"/>
        <v>0</v>
      </c>
      <c r="S34" s="56" t="str">
        <f t="shared" si="4"/>
        <v/>
      </c>
      <c r="T34" s="57" t="str">
        <f t="shared" si="5"/>
        <v/>
      </c>
      <c r="U34" s="56" t="str">
        <f t="shared" si="6"/>
        <v/>
      </c>
      <c r="V34" s="57" t="str">
        <f t="shared" si="7"/>
        <v/>
      </c>
      <c r="W34" s="57" t="str">
        <f t="shared" si="8"/>
        <v/>
      </c>
      <c r="X34" s="57" t="str">
        <f t="shared" si="9"/>
        <v/>
      </c>
      <c r="Y34" s="58" t="str">
        <f t="shared" si="10"/>
        <v/>
      </c>
      <c r="Z34" s="59" t="str">
        <f t="shared" si="11"/>
        <v/>
      </c>
      <c r="AA34" s="56" t="str">
        <f t="shared" si="12"/>
        <v/>
      </c>
      <c r="AB34" s="56">
        <f t="shared" si="13"/>
        <v>0</v>
      </c>
      <c r="AC34" s="57" t="str">
        <f t="shared" si="14"/>
        <v/>
      </c>
      <c r="AD34" s="57" t="str">
        <f t="shared" si="15"/>
        <v/>
      </c>
      <c r="AE34" s="56" t="str">
        <f t="shared" si="16"/>
        <v/>
      </c>
      <c r="AF34" s="56" t="str">
        <f t="shared" si="17"/>
        <v/>
      </c>
      <c r="AG34" s="60">
        <f t="shared" si="21"/>
        <v>0</v>
      </c>
      <c r="AH34" s="83">
        <f t="shared" si="22"/>
        <v>0</v>
      </c>
      <c r="AI34" s="83"/>
      <c r="AJ34" s="182">
        <f t="shared" si="23"/>
        <v>0</v>
      </c>
      <c r="AK34" s="186">
        <f t="shared" si="24"/>
        <v>0</v>
      </c>
      <c r="AL34" s="368"/>
      <c r="AM34" s="369"/>
      <c r="AN34" s="369"/>
      <c r="AO34" s="370"/>
    </row>
    <row r="35" spans="1:41" s="25" customFormat="1" ht="18.75" customHeight="1" x14ac:dyDescent="0.2">
      <c r="A35" s="178">
        <f t="shared" si="25"/>
        <v>23</v>
      </c>
      <c r="B35" s="45"/>
      <c r="C35" s="198"/>
      <c r="D35" s="45"/>
      <c r="E35" s="46"/>
      <c r="F35" s="47"/>
      <c r="G35" s="48">
        <f t="shared" ref="G35:G37" si="28">IF(AND(E35&gt;0,F35&gt;0),DAYS360(E35,F35,TRUE)+1,0)</f>
        <v>0</v>
      </c>
      <c r="H35" s="35" t="s">
        <v>55</v>
      </c>
      <c r="I35" s="46"/>
      <c r="J35" s="47"/>
      <c r="K35" s="48">
        <f t="shared" si="18"/>
        <v>0</v>
      </c>
      <c r="L35" s="49">
        <f t="shared" si="0"/>
        <v>0</v>
      </c>
      <c r="M35" s="50">
        <f t="shared" si="1"/>
        <v>0</v>
      </c>
      <c r="N35" s="51">
        <f t="shared" si="2"/>
        <v>0</v>
      </c>
      <c r="O35" s="52">
        <f t="shared" si="19"/>
        <v>0</v>
      </c>
      <c r="P35" s="53">
        <f t="shared" si="20"/>
        <v>0</v>
      </c>
      <c r="Q35" s="62">
        <f t="shared" si="3"/>
        <v>0</v>
      </c>
      <c r="R35" s="55">
        <f t="shared" si="27"/>
        <v>0</v>
      </c>
      <c r="S35" s="56" t="str">
        <f t="shared" si="4"/>
        <v/>
      </c>
      <c r="T35" s="57" t="str">
        <f t="shared" si="5"/>
        <v/>
      </c>
      <c r="U35" s="56" t="str">
        <f t="shared" si="6"/>
        <v/>
      </c>
      <c r="V35" s="57" t="str">
        <f t="shared" si="7"/>
        <v/>
      </c>
      <c r="W35" s="57" t="str">
        <f t="shared" si="8"/>
        <v/>
      </c>
      <c r="X35" s="57" t="str">
        <f t="shared" si="9"/>
        <v/>
      </c>
      <c r="Y35" s="58" t="str">
        <f t="shared" si="10"/>
        <v/>
      </c>
      <c r="Z35" s="59" t="str">
        <f t="shared" si="11"/>
        <v/>
      </c>
      <c r="AA35" s="56" t="str">
        <f t="shared" si="12"/>
        <v/>
      </c>
      <c r="AB35" s="56">
        <f t="shared" si="13"/>
        <v>0</v>
      </c>
      <c r="AC35" s="57" t="str">
        <f t="shared" si="14"/>
        <v/>
      </c>
      <c r="AD35" s="57" t="str">
        <f t="shared" si="15"/>
        <v/>
      </c>
      <c r="AE35" s="56" t="str">
        <f t="shared" si="16"/>
        <v/>
      </c>
      <c r="AF35" s="56" t="str">
        <f t="shared" si="17"/>
        <v/>
      </c>
      <c r="AG35" s="60">
        <f t="shared" si="21"/>
        <v>0</v>
      </c>
      <c r="AH35" s="83">
        <f t="shared" si="22"/>
        <v>0</v>
      </c>
      <c r="AI35" s="83"/>
      <c r="AJ35" s="182">
        <f t="shared" si="23"/>
        <v>0</v>
      </c>
      <c r="AK35" s="186">
        <f t="shared" si="24"/>
        <v>0</v>
      </c>
      <c r="AL35" s="368"/>
      <c r="AM35" s="369"/>
      <c r="AN35" s="369"/>
      <c r="AO35" s="370"/>
    </row>
    <row r="36" spans="1:41" s="25" customFormat="1" ht="18.75" customHeight="1" x14ac:dyDescent="0.2">
      <c r="A36" s="178">
        <f t="shared" si="25"/>
        <v>24</v>
      </c>
      <c r="B36" s="45"/>
      <c r="C36" s="198"/>
      <c r="D36" s="45"/>
      <c r="E36" s="46"/>
      <c r="F36" s="47"/>
      <c r="G36" s="48">
        <f t="shared" si="28"/>
        <v>0</v>
      </c>
      <c r="H36" s="35" t="s">
        <v>55</v>
      </c>
      <c r="I36" s="46"/>
      <c r="J36" s="47"/>
      <c r="K36" s="48">
        <f t="shared" si="18"/>
        <v>0</v>
      </c>
      <c r="L36" s="49">
        <f t="shared" si="0"/>
        <v>0</v>
      </c>
      <c r="M36" s="50">
        <f t="shared" si="1"/>
        <v>0</v>
      </c>
      <c r="N36" s="51">
        <f t="shared" si="2"/>
        <v>0</v>
      </c>
      <c r="O36" s="52">
        <f t="shared" si="19"/>
        <v>0</v>
      </c>
      <c r="P36" s="53">
        <f t="shared" si="20"/>
        <v>0</v>
      </c>
      <c r="Q36" s="62">
        <f t="shared" si="3"/>
        <v>0</v>
      </c>
      <c r="R36" s="55">
        <f t="shared" si="27"/>
        <v>0</v>
      </c>
      <c r="S36" s="56" t="str">
        <f t="shared" si="4"/>
        <v/>
      </c>
      <c r="T36" s="57" t="str">
        <f t="shared" si="5"/>
        <v/>
      </c>
      <c r="U36" s="56" t="str">
        <f t="shared" si="6"/>
        <v/>
      </c>
      <c r="V36" s="57" t="str">
        <f t="shared" si="7"/>
        <v/>
      </c>
      <c r="W36" s="57" t="str">
        <f t="shared" si="8"/>
        <v/>
      </c>
      <c r="X36" s="57" t="str">
        <f t="shared" si="9"/>
        <v/>
      </c>
      <c r="Y36" s="58" t="str">
        <f t="shared" si="10"/>
        <v/>
      </c>
      <c r="Z36" s="59" t="str">
        <f t="shared" si="11"/>
        <v/>
      </c>
      <c r="AA36" s="56" t="str">
        <f t="shared" si="12"/>
        <v/>
      </c>
      <c r="AB36" s="56">
        <f t="shared" si="13"/>
        <v>0</v>
      </c>
      <c r="AC36" s="57" t="str">
        <f t="shared" si="14"/>
        <v/>
      </c>
      <c r="AD36" s="57" t="str">
        <f t="shared" si="15"/>
        <v/>
      </c>
      <c r="AE36" s="56" t="str">
        <f t="shared" si="16"/>
        <v/>
      </c>
      <c r="AF36" s="56" t="str">
        <f t="shared" si="17"/>
        <v/>
      </c>
      <c r="AG36" s="60">
        <f t="shared" si="21"/>
        <v>0</v>
      </c>
      <c r="AH36" s="83">
        <f t="shared" si="22"/>
        <v>0</v>
      </c>
      <c r="AI36" s="83"/>
      <c r="AJ36" s="182">
        <f t="shared" si="23"/>
        <v>0</v>
      </c>
      <c r="AK36" s="186">
        <f t="shared" si="24"/>
        <v>0</v>
      </c>
      <c r="AL36" s="368"/>
      <c r="AM36" s="369"/>
      <c r="AN36" s="369"/>
      <c r="AO36" s="370"/>
    </row>
    <row r="37" spans="1:41" s="25" customFormat="1" ht="18.75" customHeight="1" thickBot="1" x14ac:dyDescent="0.25">
      <c r="A37" s="178">
        <f t="shared" si="25"/>
        <v>25</v>
      </c>
      <c r="B37" s="45"/>
      <c r="C37" s="198"/>
      <c r="D37" s="45"/>
      <c r="E37" s="46"/>
      <c r="F37" s="47"/>
      <c r="G37" s="48">
        <f t="shared" si="28"/>
        <v>0</v>
      </c>
      <c r="H37" s="35" t="s">
        <v>55</v>
      </c>
      <c r="I37" s="46"/>
      <c r="J37" s="47"/>
      <c r="K37" s="48">
        <f t="shared" si="18"/>
        <v>0</v>
      </c>
      <c r="L37" s="49">
        <f t="shared" si="0"/>
        <v>0</v>
      </c>
      <c r="M37" s="63">
        <f t="shared" si="1"/>
        <v>0</v>
      </c>
      <c r="N37" s="64">
        <f t="shared" si="2"/>
        <v>0</v>
      </c>
      <c r="O37" s="65">
        <f t="shared" si="19"/>
        <v>0</v>
      </c>
      <c r="P37" s="53">
        <f t="shared" si="20"/>
        <v>0</v>
      </c>
      <c r="Q37" s="66">
        <f t="shared" si="3"/>
        <v>0</v>
      </c>
      <c r="R37" s="67">
        <f t="shared" si="27"/>
        <v>0</v>
      </c>
      <c r="S37" s="56" t="str">
        <f t="shared" si="4"/>
        <v/>
      </c>
      <c r="T37" s="57" t="str">
        <f t="shared" si="5"/>
        <v/>
      </c>
      <c r="U37" s="56" t="str">
        <f t="shared" si="6"/>
        <v/>
      </c>
      <c r="V37" s="57" t="str">
        <f t="shared" si="7"/>
        <v/>
      </c>
      <c r="W37" s="57" t="str">
        <f t="shared" si="8"/>
        <v/>
      </c>
      <c r="X37" s="57" t="str">
        <f t="shared" si="9"/>
        <v/>
      </c>
      <c r="Y37" s="58" t="str">
        <f t="shared" si="10"/>
        <v/>
      </c>
      <c r="Z37" s="59" t="str">
        <f t="shared" si="11"/>
        <v/>
      </c>
      <c r="AA37" s="56" t="str">
        <f t="shared" si="12"/>
        <v/>
      </c>
      <c r="AB37" s="56">
        <f t="shared" si="13"/>
        <v>0</v>
      </c>
      <c r="AC37" s="57" t="str">
        <f t="shared" si="14"/>
        <v/>
      </c>
      <c r="AD37" s="57" t="str">
        <f t="shared" si="15"/>
        <v/>
      </c>
      <c r="AE37" s="56" t="str">
        <f t="shared" si="16"/>
        <v/>
      </c>
      <c r="AF37" s="56" t="str">
        <f t="shared" si="17"/>
        <v/>
      </c>
      <c r="AG37" s="60">
        <f t="shared" si="21"/>
        <v>0</v>
      </c>
      <c r="AH37" s="83">
        <f t="shared" si="22"/>
        <v>0</v>
      </c>
      <c r="AI37" s="232"/>
      <c r="AJ37" s="183">
        <f t="shared" si="23"/>
        <v>0</v>
      </c>
      <c r="AK37" s="186">
        <f t="shared" si="24"/>
        <v>0</v>
      </c>
      <c r="AL37" s="371"/>
      <c r="AM37" s="372"/>
      <c r="AN37" s="372"/>
      <c r="AO37" s="373"/>
    </row>
    <row r="38" spans="1:41" s="29" customFormat="1" ht="31.5" customHeight="1" thickBot="1" x14ac:dyDescent="0.25">
      <c r="A38" s="68"/>
      <c r="B38" s="69"/>
      <c r="C38" s="69"/>
      <c r="D38" s="69"/>
      <c r="E38" s="70"/>
      <c r="F38" s="71"/>
      <c r="G38" s="71"/>
      <c r="H38" s="71"/>
      <c r="I38" s="71"/>
      <c r="J38" s="71"/>
      <c r="K38" s="72"/>
      <c r="L38" s="73"/>
      <c r="M38" s="324" t="e">
        <f>IF(AH38=#REF!,"Gesamtsumme:","Zwischensumme")</f>
        <v>#REF!</v>
      </c>
      <c r="N38" s="325"/>
      <c r="O38" s="325"/>
      <c r="P38" s="326"/>
      <c r="Q38" s="74">
        <f t="shared" si="3"/>
        <v>0</v>
      </c>
      <c r="R38" s="75"/>
      <c r="S38" s="76" t="str">
        <f>IF(AND(O38&lt;$F$122,H38="familienversichert"),P38*($I$121/30),"")</f>
        <v/>
      </c>
      <c r="T38" s="77" t="str">
        <f>IF(AND(O38&gt;$G$121,H38="familienversichert"),P38*($I$122/30),"")</f>
        <v/>
      </c>
      <c r="U38" s="76" t="str">
        <f>IF(AND(O38&lt;$F$122,J38="pflichtversichert"),P38*($K$121/30),"")</f>
        <v/>
      </c>
      <c r="V38" s="77" t="str">
        <f>IF(AND(O38&gt;$G$121,H38="pflichtversichert"),P38*($K$122/30),"")</f>
        <v/>
      </c>
      <c r="W38" s="77"/>
      <c r="X38" s="77"/>
      <c r="Y38" s="78" t="str">
        <f>IF(AND($Q38&lt;$G$121,$H$5="Richtlinie über die Gewährung von Zuwendungen zur Förderung von Jugendwerkstätten"),#REF!*($I$121/30),"")</f>
        <v/>
      </c>
      <c r="Z38" s="79" t="str">
        <f>IF(AND($Q38&gt;$G$121,$H$5="Richtlinie über die Gewährung von Zuwendungen zur Förderung von Jugendwerkstätten"),#REF!*($I$122/30),"")</f>
        <v/>
      </c>
      <c r="AA38" s="76" t="str">
        <f>IF(AND($AN$7&gt;$G$122,$H38="familienversichert"),P38*($I$121/30),"")</f>
        <v/>
      </c>
      <c r="AB38" s="76"/>
      <c r="AC38" s="77" t="str">
        <f>IF(AND($AN$7&gt;$G$122,$H38="pflichtversichert"),$P38*($K$121/30),"")</f>
        <v/>
      </c>
      <c r="AD38" s="77" t="str">
        <f>IF(AND($AN$7&gt;$G$122,$H38="pflichtversichert"),$P38*($K$121/30),"")</f>
        <v/>
      </c>
      <c r="AE38" s="80"/>
      <c r="AF38" s="80"/>
      <c r="AG38" s="81">
        <f>SUMIF(AG13:AG37,"&gt;0",AG13:AG37)</f>
        <v>0</v>
      </c>
      <c r="AH38" s="132">
        <f>SUM(AH13:AH37)</f>
        <v>0</v>
      </c>
      <c r="AI38" s="233">
        <f>SUM(AI13:AI37)</f>
        <v>0</v>
      </c>
      <c r="AJ38" s="234">
        <f>SUM(AJ13:AJ37)</f>
        <v>0</v>
      </c>
      <c r="AK38" s="237">
        <f>SUMPRODUCT((ROUND(AK13:AK37,2))*1)</f>
        <v>0</v>
      </c>
      <c r="AL38" s="236"/>
      <c r="AM38" s="82"/>
      <c r="AN38" s="82"/>
      <c r="AO38" s="82"/>
    </row>
    <row r="39" spans="1:41" s="24" customFormat="1" ht="18.75" thickBot="1" x14ac:dyDescent="0.3">
      <c r="A39" s="320"/>
      <c r="B39" s="320"/>
      <c r="C39" s="144" t="s">
        <v>27</v>
      </c>
      <c r="D39" s="145"/>
      <c r="E39" s="146"/>
      <c r="F39" s="147"/>
      <c r="G39" s="148"/>
      <c r="H39" s="149"/>
      <c r="I39" s="149"/>
      <c r="J39" s="146"/>
      <c r="K39" s="146"/>
      <c r="L39" s="146"/>
      <c r="M39" s="337"/>
      <c r="N39" s="337"/>
      <c r="O39" s="337"/>
      <c r="P39" s="337"/>
      <c r="Q39" s="150"/>
      <c r="R39" s="151"/>
      <c r="S39" s="152"/>
      <c r="T39" s="152"/>
      <c r="U39" s="152"/>
      <c r="V39" s="152"/>
      <c r="W39" s="152"/>
      <c r="X39" s="152"/>
      <c r="Y39" s="152"/>
      <c r="Z39" s="152"/>
      <c r="AA39" s="153"/>
      <c r="AB39" s="153"/>
      <c r="AC39" s="153"/>
      <c r="AD39" s="153">
        <f>SUM(AG38)</f>
        <v>0</v>
      </c>
      <c r="AE39" s="153"/>
      <c r="AF39" s="153"/>
      <c r="AG39" s="154"/>
      <c r="AH39" s="155"/>
      <c r="AI39" s="156"/>
      <c r="AJ39" s="156"/>
      <c r="AK39" s="156"/>
      <c r="AL39" s="146"/>
      <c r="AM39" s="146"/>
      <c r="AN39" s="146"/>
      <c r="AO39" s="146"/>
    </row>
    <row r="40" spans="1:41" s="25" customFormat="1" ht="18" customHeight="1" thickTop="1" x14ac:dyDescent="0.25">
      <c r="A40" s="320"/>
      <c r="B40" s="320"/>
      <c r="C40" s="231" t="s">
        <v>77</v>
      </c>
      <c r="D40" s="157">
        <v>44622</v>
      </c>
      <c r="E40" s="158"/>
      <c r="F40" s="159">
        <v>432</v>
      </c>
      <c r="G40" s="160"/>
      <c r="H40" s="160"/>
      <c r="I40" s="160"/>
      <c r="J40" s="146"/>
      <c r="K40" s="146"/>
      <c r="L40" s="146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58"/>
      <c r="AI40" s="158"/>
      <c r="AJ40" s="158"/>
      <c r="AK40" s="158"/>
      <c r="AL40" s="158"/>
      <c r="AM40" s="158"/>
      <c r="AN40" s="158"/>
      <c r="AO40" s="158"/>
    </row>
    <row r="41" spans="1:41" ht="15" x14ac:dyDescent="0.25">
      <c r="A41" s="162"/>
      <c r="B41" s="162"/>
      <c r="C41" s="163"/>
      <c r="D41" s="164"/>
      <c r="E41" s="85"/>
      <c r="F41" s="165"/>
      <c r="G41" s="160"/>
      <c r="H41" s="160"/>
      <c r="I41" s="160"/>
      <c r="J41" s="146"/>
      <c r="K41" s="146"/>
      <c r="L41" s="146"/>
      <c r="M41" s="146"/>
      <c r="N41" s="146"/>
      <c r="O41" s="146"/>
      <c r="P41" s="146"/>
      <c r="Q41" s="166"/>
      <c r="R41" s="162"/>
      <c r="S41" s="162"/>
      <c r="T41" s="162"/>
      <c r="U41" s="162"/>
      <c r="V41" s="167"/>
      <c r="W41" s="167"/>
      <c r="X41" s="167"/>
      <c r="Y41" s="167"/>
      <c r="Z41" s="167"/>
      <c r="AA41" s="85"/>
      <c r="AB41" s="85"/>
      <c r="AC41" s="146"/>
      <c r="AD41" s="146"/>
      <c r="AE41" s="146"/>
      <c r="AF41" s="146"/>
      <c r="AG41" s="146"/>
      <c r="AH41" s="85"/>
      <c r="AI41" s="85"/>
      <c r="AJ41" s="85"/>
      <c r="AK41" s="85"/>
      <c r="AL41" s="85"/>
      <c r="AM41" s="85"/>
      <c r="AN41" s="85"/>
      <c r="AO41" s="85"/>
    </row>
    <row r="42" spans="1:41" x14ac:dyDescent="0.2">
      <c r="A42" s="162"/>
      <c r="B42" s="162"/>
      <c r="C42" s="162"/>
      <c r="D42" s="85"/>
      <c r="E42" s="162"/>
      <c r="F42" s="85"/>
      <c r="G42" s="85"/>
      <c r="H42" s="162"/>
      <c r="I42" s="85"/>
      <c r="J42" s="146"/>
      <c r="K42" s="146"/>
      <c r="L42" s="146"/>
      <c r="M42" s="146"/>
      <c r="N42" s="146"/>
      <c r="O42" s="146"/>
      <c r="P42" s="146"/>
      <c r="Q42" s="166"/>
      <c r="R42" s="162"/>
      <c r="S42" s="162"/>
      <c r="T42" s="162"/>
      <c r="U42" s="162"/>
      <c r="V42" s="167"/>
      <c r="W42" s="167"/>
      <c r="X42" s="167"/>
      <c r="Y42" s="167"/>
      <c r="Z42" s="167"/>
      <c r="AA42" s="85"/>
      <c r="AB42" s="85"/>
      <c r="AC42" s="146"/>
      <c r="AD42" s="146"/>
      <c r="AE42" s="146"/>
      <c r="AF42" s="146"/>
      <c r="AG42" s="146"/>
      <c r="AH42" s="85"/>
      <c r="AI42" s="85"/>
      <c r="AJ42" s="85"/>
      <c r="AK42" s="85"/>
      <c r="AL42" s="85"/>
      <c r="AM42" s="85"/>
      <c r="AN42" s="85"/>
      <c r="AO42" s="85"/>
    </row>
    <row r="43" spans="1:41" ht="78.75" customHeight="1" x14ac:dyDescent="0.25">
      <c r="A43" s="85"/>
      <c r="B43" s="85"/>
      <c r="C43" s="323" t="s">
        <v>78</v>
      </c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85"/>
      <c r="AN43" s="85"/>
      <c r="AO43" s="85"/>
    </row>
    <row r="44" spans="1:41" ht="55.5" customHeight="1" x14ac:dyDescent="0.2">
      <c r="A44" s="168"/>
      <c r="B44" s="168"/>
      <c r="C44" s="168"/>
      <c r="D44" s="168"/>
      <c r="E44" s="168"/>
      <c r="F44" s="85"/>
      <c r="G44" s="85"/>
      <c r="H44" s="85"/>
      <c r="I44" s="85"/>
      <c r="J44" s="85"/>
      <c r="K44" s="169"/>
      <c r="L44" s="146"/>
      <c r="M44" s="146"/>
      <c r="N44" s="146"/>
      <c r="O44" s="146"/>
      <c r="P44" s="170"/>
      <c r="Q44" s="171"/>
      <c r="R44" s="168"/>
      <c r="S44" s="168"/>
      <c r="T44" s="168"/>
      <c r="U44" s="85"/>
      <c r="V44" s="167"/>
      <c r="W44" s="167"/>
      <c r="X44" s="167"/>
      <c r="Y44" s="167"/>
      <c r="Z44" s="167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</row>
    <row r="45" spans="1:41" ht="22.5" customHeight="1" x14ac:dyDescent="0.2">
      <c r="A45" s="315" t="s">
        <v>40</v>
      </c>
      <c r="B45" s="315"/>
      <c r="C45" s="315"/>
      <c r="D45" s="315"/>
      <c r="E45" s="172"/>
      <c r="F45" s="95"/>
      <c r="G45" s="95"/>
      <c r="H45" s="95"/>
      <c r="I45" s="95"/>
      <c r="J45" s="95"/>
      <c r="K45" s="173"/>
      <c r="L45" s="174"/>
      <c r="M45" s="174"/>
      <c r="N45" s="174"/>
      <c r="O45" s="174"/>
      <c r="P45" s="174"/>
      <c r="Q45" s="175"/>
      <c r="R45" s="172"/>
      <c r="S45" s="172"/>
      <c r="T45" s="172"/>
      <c r="U45" s="95"/>
      <c r="V45" s="176"/>
      <c r="W45" s="176"/>
      <c r="X45" s="176"/>
      <c r="Y45" s="176"/>
      <c r="Z45" s="176"/>
      <c r="AA45" s="95"/>
      <c r="AB45" s="95"/>
      <c r="AC45" s="95"/>
      <c r="AD45" s="95"/>
      <c r="AE45" s="95"/>
      <c r="AF45" s="95"/>
      <c r="AG45" s="95"/>
      <c r="AH45" s="95"/>
      <c r="AI45" s="98"/>
      <c r="AJ45" s="98"/>
      <c r="AK45" s="98"/>
      <c r="AL45" s="85"/>
      <c r="AM45" s="85"/>
      <c r="AN45" s="85"/>
      <c r="AO45" s="85"/>
    </row>
    <row r="46" spans="1:41" ht="31.5" customHeight="1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93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89"/>
      <c r="AI46" s="190"/>
      <c r="AJ46" s="191"/>
      <c r="AK46" s="192"/>
      <c r="AL46" s="108"/>
      <c r="AM46" s="108"/>
      <c r="AN46" s="108"/>
      <c r="AO46" s="108"/>
    </row>
    <row r="47" spans="1:41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93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93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</row>
    <row r="49" spans="1:4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93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</row>
    <row r="50" spans="1:41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93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</row>
    <row r="51" spans="1:4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93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1:41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93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</row>
    <row r="53" spans="1:41" x14ac:dyDescent="0.2">
      <c r="A53" s="200" t="s">
        <v>72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93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</row>
    <row r="54" spans="1:41" x14ac:dyDescent="0.2">
      <c r="A54" s="200" t="s">
        <v>73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93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</row>
    <row r="55" spans="1:41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93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</row>
    <row r="56" spans="1:4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93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</row>
    <row r="57" spans="1:41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93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</row>
    <row r="58" spans="1:41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93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</row>
    <row r="59" spans="1:41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93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</row>
    <row r="60" spans="1:41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93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</row>
    <row r="61" spans="1:41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93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1:41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93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</row>
    <row r="63" spans="1:41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93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</row>
    <row r="64" spans="1:41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93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</row>
    <row r="65" spans="1:41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93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</row>
    <row r="66" spans="1:41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93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</row>
    <row r="67" spans="1:41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93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</row>
    <row r="68" spans="1:41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93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</row>
    <row r="69" spans="1:41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93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</row>
    <row r="70" spans="1:41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93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</row>
    <row r="71" spans="1:41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93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</row>
    <row r="72" spans="1:41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93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</row>
    <row r="73" spans="1:41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93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</row>
    <row r="74" spans="1:41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93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</row>
    <row r="75" spans="1:41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93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</row>
    <row r="76" spans="1:4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93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</row>
    <row r="77" spans="1:41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93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</row>
    <row r="78" spans="1:41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93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</row>
    <row r="79" spans="1:41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93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</row>
    <row r="80" spans="1:41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93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</row>
    <row r="81" spans="1:41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93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</row>
    <row r="82" spans="1:41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93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</row>
    <row r="83" spans="1:41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93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</row>
    <row r="84" spans="1:41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93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</row>
    <row r="85" spans="1:41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93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</row>
    <row r="86" spans="1:41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93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</row>
    <row r="87" spans="1:41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93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</row>
    <row r="88" spans="1:41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93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</row>
    <row r="89" spans="1:41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93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</row>
    <row r="90" spans="1:41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93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</row>
    <row r="91" spans="1:41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93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</row>
    <row r="92" spans="1:41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93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</row>
    <row r="93" spans="1:41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93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</row>
    <row r="94" spans="1:41" x14ac:dyDescent="0.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93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</row>
    <row r="95" spans="1:41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93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</row>
    <row r="96" spans="1:41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93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</row>
    <row r="97" spans="1:41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93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</row>
    <row r="98" spans="1:41" x14ac:dyDescent="0.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93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</row>
    <row r="99" spans="1:41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93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</row>
    <row r="100" spans="1:41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93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</row>
    <row r="101" spans="1:4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93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</row>
    <row r="102" spans="1:41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93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</row>
    <row r="103" spans="1:41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93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</row>
    <row r="104" spans="1:41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93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</row>
    <row r="105" spans="1:41" x14ac:dyDescent="0.2">
      <c r="A105" s="85"/>
      <c r="B105" s="8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181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85"/>
      <c r="AN105" s="85"/>
      <c r="AO105" s="85"/>
    </row>
    <row r="106" spans="1:41" x14ac:dyDescent="0.2">
      <c r="A106" s="85"/>
      <c r="B106" s="85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181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85"/>
      <c r="AN106" s="85"/>
      <c r="AO106" s="85"/>
    </row>
    <row r="107" spans="1:41" x14ac:dyDescent="0.2">
      <c r="A107" s="85"/>
      <c r="B107" s="85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181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85"/>
      <c r="AN107" s="85"/>
      <c r="AO107" s="85"/>
    </row>
    <row r="108" spans="1:41" x14ac:dyDescent="0.2">
      <c r="A108" s="85"/>
      <c r="B108" s="8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181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85"/>
      <c r="AN108" s="85"/>
      <c r="AO108" s="85"/>
    </row>
    <row r="109" spans="1:41" x14ac:dyDescent="0.2">
      <c r="A109" s="85"/>
      <c r="B109" s="85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181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85"/>
      <c r="AN109" s="85"/>
      <c r="AO109" s="85"/>
    </row>
    <row r="110" spans="1:41" x14ac:dyDescent="0.2">
      <c r="A110" s="85"/>
      <c r="B110" s="85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181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85"/>
      <c r="AN110" s="85"/>
      <c r="AO110" s="85"/>
    </row>
    <row r="111" spans="1:41" x14ac:dyDescent="0.2">
      <c r="A111" s="85"/>
      <c r="B111" s="8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181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85"/>
      <c r="AN111" s="85"/>
      <c r="AO111" s="85"/>
    </row>
    <row r="112" spans="1:41" x14ac:dyDescent="0.2">
      <c r="A112" s="85"/>
      <c r="B112" s="8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181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85"/>
      <c r="AN112" s="85"/>
      <c r="AO112" s="85"/>
    </row>
    <row r="113" spans="1:41" ht="0.75" customHeight="1" x14ac:dyDescent="0.2">
      <c r="A113" s="85"/>
      <c r="B113" s="8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181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85"/>
      <c r="AN113" s="85"/>
      <c r="AO113" s="85"/>
    </row>
    <row r="114" spans="1:41" x14ac:dyDescent="0.2">
      <c r="A114" s="168"/>
      <c r="B114" s="168"/>
      <c r="C114" s="179"/>
      <c r="D114" s="179"/>
      <c r="E114" s="179"/>
      <c r="F114" s="179"/>
      <c r="G114" s="179"/>
      <c r="H114" s="179"/>
      <c r="I114" s="179"/>
      <c r="J114" s="179"/>
      <c r="K114" s="180"/>
      <c r="L114" s="177"/>
      <c r="M114" s="177"/>
      <c r="N114" s="177"/>
      <c r="O114" s="177"/>
      <c r="P114" s="177"/>
      <c r="Q114" s="171"/>
      <c r="R114" s="179"/>
      <c r="S114" s="179"/>
      <c r="T114" s="179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85"/>
      <c r="AN114" s="85"/>
      <c r="AO114" s="85"/>
    </row>
    <row r="115" spans="1:41" ht="33" customHeight="1" x14ac:dyDescent="0.2">
      <c r="A115" s="200"/>
      <c r="B115" s="200"/>
      <c r="C115" s="203"/>
      <c r="D115" s="203"/>
      <c r="E115" s="203"/>
      <c r="F115" s="203"/>
      <c r="G115" s="203"/>
      <c r="H115" s="203"/>
      <c r="I115" s="203"/>
      <c r="J115" s="203"/>
      <c r="K115" s="201"/>
      <c r="L115" s="223"/>
      <c r="M115" s="223"/>
      <c r="N115" s="223"/>
      <c r="O115" s="223"/>
      <c r="P115" s="223"/>
      <c r="Q115" s="202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85"/>
      <c r="AN115" s="85"/>
      <c r="AO115" s="85"/>
    </row>
    <row r="116" spans="1:41" ht="12.75" customHeight="1" x14ac:dyDescent="0.2">
      <c r="A116" s="200"/>
      <c r="B116" s="200"/>
      <c r="C116" s="203"/>
      <c r="D116" s="203"/>
      <c r="E116" s="203"/>
      <c r="F116" s="203"/>
      <c r="G116" s="203"/>
      <c r="H116" s="203"/>
      <c r="I116" s="203"/>
      <c r="J116" s="203"/>
      <c r="K116" s="201"/>
      <c r="L116" s="223"/>
      <c r="M116" s="223"/>
      <c r="N116" s="223"/>
      <c r="O116" s="223"/>
      <c r="P116" s="223"/>
      <c r="Q116" s="202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85"/>
      <c r="AN116" s="85"/>
      <c r="AO116" s="85"/>
    </row>
    <row r="117" spans="1:41" ht="12.75" customHeight="1" x14ac:dyDescent="0.2">
      <c r="A117" s="200"/>
      <c r="B117" s="200"/>
      <c r="C117" s="203"/>
      <c r="D117" s="203"/>
      <c r="E117" s="203"/>
      <c r="F117" s="203"/>
      <c r="G117" s="203"/>
      <c r="H117" s="203"/>
      <c r="I117" s="203"/>
      <c r="J117" s="203"/>
      <c r="K117" s="201"/>
      <c r="L117" s="223"/>
      <c r="M117" s="223"/>
      <c r="N117" s="223"/>
      <c r="O117" s="223"/>
      <c r="P117" s="223"/>
      <c r="Q117" s="202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85"/>
      <c r="AN117" s="85"/>
      <c r="AO117" s="85"/>
    </row>
    <row r="118" spans="1:41" ht="12.75" customHeight="1" x14ac:dyDescent="0.2">
      <c r="A118" s="200"/>
      <c r="B118" s="200"/>
      <c r="C118" s="203"/>
      <c r="D118" s="203"/>
      <c r="E118" s="203"/>
      <c r="F118" s="203"/>
      <c r="G118" s="203"/>
      <c r="H118" s="203"/>
      <c r="I118" s="203"/>
      <c r="J118" s="203"/>
      <c r="K118" s="201"/>
      <c r="L118" s="223"/>
      <c r="M118" s="223"/>
      <c r="N118" s="223"/>
      <c r="O118" s="223"/>
      <c r="P118" s="223"/>
      <c r="Q118" s="202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85"/>
      <c r="AN118" s="85"/>
      <c r="AO118" s="85"/>
    </row>
    <row r="119" spans="1:41" ht="12.75" customHeight="1" x14ac:dyDescent="0.2">
      <c r="A119" s="200"/>
      <c r="B119" s="200"/>
      <c r="C119" s="203"/>
      <c r="D119" s="203"/>
      <c r="E119" s="203"/>
      <c r="F119" s="203"/>
      <c r="G119" s="203"/>
      <c r="H119" s="203"/>
      <c r="I119" s="203"/>
      <c r="J119" s="203"/>
      <c r="K119" s="203"/>
      <c r="L119" s="223"/>
      <c r="M119" s="223"/>
      <c r="N119" s="223"/>
      <c r="O119" s="223"/>
      <c r="P119" s="223"/>
      <c r="Q119" s="21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85"/>
      <c r="AN119" s="85"/>
      <c r="AO119" s="85"/>
    </row>
    <row r="120" spans="1:41" ht="1.5" customHeight="1" x14ac:dyDescent="0.2">
      <c r="A120" s="200"/>
      <c r="B120" s="200"/>
      <c r="C120" s="203"/>
      <c r="D120" s="203"/>
      <c r="E120" s="311" t="s">
        <v>19</v>
      </c>
      <c r="F120" s="311"/>
      <c r="G120" s="311"/>
      <c r="H120" s="311"/>
      <c r="I120" s="205" t="s">
        <v>22</v>
      </c>
      <c r="J120" s="203"/>
      <c r="K120" s="206" t="s">
        <v>23</v>
      </c>
      <c r="L120" s="223"/>
      <c r="M120" s="223"/>
      <c r="N120" s="223"/>
      <c r="O120" s="223"/>
      <c r="P120" s="223"/>
      <c r="Q120" s="21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85"/>
      <c r="AN120" s="85"/>
      <c r="AO120" s="85"/>
    </row>
    <row r="121" spans="1:41" ht="2.25" customHeight="1" x14ac:dyDescent="0.2">
      <c r="A121" s="200"/>
      <c r="B121" s="200"/>
      <c r="C121" s="203"/>
      <c r="D121" s="224" t="s">
        <v>18</v>
      </c>
      <c r="E121" s="207" t="s">
        <v>20</v>
      </c>
      <c r="F121" s="208">
        <v>42370</v>
      </c>
      <c r="G121" s="317">
        <v>44196</v>
      </c>
      <c r="H121" s="317"/>
      <c r="I121" s="209">
        <v>432</v>
      </c>
      <c r="J121" s="210"/>
      <c r="K121" s="316">
        <v>386</v>
      </c>
      <c r="L121" s="316"/>
      <c r="M121" s="223"/>
      <c r="N121" s="223"/>
      <c r="O121" s="223"/>
      <c r="P121" s="223"/>
      <c r="Q121" s="21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85"/>
      <c r="AN121" s="85"/>
      <c r="AO121" s="85"/>
    </row>
    <row r="122" spans="1:41" ht="19.5" customHeight="1" x14ac:dyDescent="0.2">
      <c r="A122" s="200"/>
      <c r="B122" s="200"/>
      <c r="C122" s="203"/>
      <c r="D122" s="203"/>
      <c r="E122" s="207" t="s">
        <v>21</v>
      </c>
      <c r="F122" s="310">
        <v>43831</v>
      </c>
      <c r="G122" s="310"/>
      <c r="H122" s="310"/>
      <c r="I122" s="221">
        <v>432</v>
      </c>
      <c r="J122" s="222"/>
      <c r="K122" s="312">
        <v>386</v>
      </c>
      <c r="L122" s="312"/>
      <c r="M122" s="225"/>
      <c r="N122" s="225"/>
      <c r="O122" s="226"/>
      <c r="P122" s="226"/>
      <c r="Q122" s="202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3"/>
      <c r="AJ122" s="203"/>
      <c r="AK122" s="203"/>
      <c r="AL122" s="203"/>
      <c r="AM122" s="85"/>
      <c r="AN122" s="85"/>
      <c r="AO122" s="85"/>
    </row>
    <row r="123" spans="1:41" ht="42.75" customHeight="1" x14ac:dyDescent="0.2">
      <c r="A123" s="200"/>
      <c r="B123" s="200"/>
      <c r="C123" s="203"/>
      <c r="D123" s="203"/>
      <c r="E123" s="227"/>
      <c r="F123" s="227"/>
      <c r="G123" s="227"/>
      <c r="H123" s="227"/>
      <c r="I123" s="203"/>
      <c r="J123" s="203"/>
      <c r="K123" s="203"/>
      <c r="L123" s="203"/>
      <c r="M123" s="223"/>
      <c r="N123" s="223"/>
      <c r="O123" s="203"/>
      <c r="P123" s="203"/>
      <c r="Q123" s="21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85"/>
      <c r="AN123" s="85"/>
      <c r="AO123" s="85"/>
    </row>
    <row r="124" spans="1:41" ht="42.75" customHeight="1" x14ac:dyDescent="0.2">
      <c r="A124" s="200"/>
      <c r="B124" s="200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23"/>
      <c r="N124" s="223"/>
      <c r="O124" s="203"/>
      <c r="P124" s="203"/>
      <c r="Q124" s="21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85"/>
      <c r="AN124" s="85"/>
      <c r="AO124" s="85"/>
    </row>
    <row r="125" spans="1:41" ht="45" customHeight="1" x14ac:dyDescent="0.25">
      <c r="A125" s="211" t="s">
        <v>41</v>
      </c>
      <c r="B125" s="200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1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85"/>
      <c r="AN125" s="85"/>
      <c r="AO125" s="85"/>
    </row>
    <row r="126" spans="1:41" ht="43.5" customHeight="1" x14ac:dyDescent="0.2">
      <c r="A126" s="212" t="s">
        <v>88</v>
      </c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1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85"/>
      <c r="AN126" s="85"/>
      <c r="AO126" s="85"/>
    </row>
    <row r="127" spans="1:41" ht="46.5" customHeight="1" x14ac:dyDescent="0.2">
      <c r="A127" s="214" t="s">
        <v>89</v>
      </c>
      <c r="B127" s="200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85"/>
      <c r="AN127" s="85"/>
      <c r="AO127" s="85"/>
    </row>
    <row r="128" spans="1:41" ht="33.75" customHeight="1" x14ac:dyDescent="0.2">
      <c r="A128" s="215"/>
      <c r="B128" s="200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1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85"/>
      <c r="AN128" s="85"/>
      <c r="AO128" s="85"/>
    </row>
    <row r="129" spans="1:41" ht="42.75" customHeight="1" x14ac:dyDescent="0.2">
      <c r="A129" s="215"/>
      <c r="B129" s="200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1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85"/>
      <c r="AN129" s="85"/>
      <c r="AO129" s="85"/>
    </row>
    <row r="130" spans="1:41" ht="41.25" customHeight="1" x14ac:dyDescent="0.2">
      <c r="A130" s="215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4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85"/>
      <c r="AN130" s="85"/>
      <c r="AO130" s="85"/>
    </row>
    <row r="131" spans="1:41" ht="39" customHeight="1" x14ac:dyDescent="0.2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4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85"/>
      <c r="AN131" s="85"/>
      <c r="AO131" s="85"/>
    </row>
    <row r="132" spans="1:41" ht="27.75" customHeight="1" x14ac:dyDescent="0.2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4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85"/>
      <c r="AN132" s="85"/>
      <c r="AO132" s="85"/>
    </row>
    <row r="133" spans="1:41" ht="46.5" customHeight="1" x14ac:dyDescent="0.2">
      <c r="A133" s="216" t="s">
        <v>55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4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85"/>
      <c r="AN133" s="85"/>
      <c r="AO133" s="85"/>
    </row>
    <row r="134" spans="1:41" ht="39" customHeight="1" x14ac:dyDescent="0.2">
      <c r="A134" s="217" t="s">
        <v>56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18"/>
      <c r="M134" s="203"/>
      <c r="N134" s="203"/>
      <c r="O134" s="200"/>
      <c r="P134" s="200"/>
      <c r="Q134" s="204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85"/>
      <c r="AN134" s="85"/>
      <c r="AO134" s="85"/>
    </row>
    <row r="135" spans="1:41" ht="46.5" customHeight="1" x14ac:dyDescent="0.2">
      <c r="A135" s="200" t="s">
        <v>57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4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85"/>
      <c r="AN135" s="85"/>
      <c r="AO135" s="85"/>
    </row>
    <row r="136" spans="1:41" ht="17.25" customHeight="1" x14ac:dyDescent="0.2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4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85"/>
      <c r="AN136" s="85"/>
      <c r="AO136" s="85"/>
    </row>
    <row r="137" spans="1:41" ht="18.75" customHeight="1" x14ac:dyDescent="0.2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4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85"/>
      <c r="AN137" s="85"/>
      <c r="AO137" s="85"/>
    </row>
    <row r="138" spans="1:41" ht="21" customHeight="1" x14ac:dyDescent="0.2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4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85"/>
      <c r="AN138" s="85"/>
      <c r="AO138" s="85"/>
    </row>
    <row r="139" spans="1:41" ht="27.75" customHeight="1" x14ac:dyDescent="0.2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4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85"/>
      <c r="AN139" s="85"/>
      <c r="AO139" s="85"/>
    </row>
    <row r="140" spans="1:41" ht="39" customHeight="1" x14ac:dyDescent="0.2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4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85"/>
      <c r="AN140" s="85"/>
      <c r="AO140" s="85"/>
    </row>
    <row r="141" spans="1:41" ht="35.25" customHeight="1" x14ac:dyDescent="0.2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4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85"/>
      <c r="AN141" s="85"/>
      <c r="AO141" s="85"/>
    </row>
    <row r="142" spans="1:41" ht="9.75" customHeight="1" x14ac:dyDescent="0.2">
      <c r="A142" s="219"/>
      <c r="B142" s="219"/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20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</row>
    <row r="143" spans="1:41" ht="22.5" customHeight="1" x14ac:dyDescent="0.2">
      <c r="A143" s="219"/>
      <c r="B143" s="219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20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</row>
    <row r="144" spans="1:41" x14ac:dyDescent="0.2">
      <c r="A144" s="219"/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20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</row>
    <row r="145" spans="1:38" x14ac:dyDescent="0.2">
      <c r="A145" s="219"/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20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</row>
    <row r="146" spans="1:38" x14ac:dyDescent="0.2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20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  <c r="AL146" s="219"/>
    </row>
    <row r="147" spans="1:38" x14ac:dyDescent="0.2">
      <c r="A147" s="219"/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20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</row>
    <row r="148" spans="1:38" x14ac:dyDescent="0.2">
      <c r="A148" s="219"/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20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</row>
    <row r="149" spans="1:38" x14ac:dyDescent="0.2">
      <c r="A149" s="219"/>
      <c r="B149" s="219"/>
      <c r="C149" s="219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20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  <c r="AH149" s="219"/>
      <c r="AI149" s="219"/>
      <c r="AJ149" s="219"/>
      <c r="AK149" s="219"/>
      <c r="AL149" s="219"/>
    </row>
    <row r="150" spans="1:38" x14ac:dyDescent="0.2">
      <c r="A150" s="219"/>
      <c r="B150" s="219"/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20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  <c r="AL150" s="219"/>
    </row>
    <row r="151" spans="1:38" x14ac:dyDescent="0.2">
      <c r="A151" s="219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20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</row>
    <row r="152" spans="1:38" x14ac:dyDescent="0.2">
      <c r="A152" s="219"/>
      <c r="B152" s="219"/>
      <c r="C152" s="219"/>
      <c r="D152" s="219"/>
      <c r="E152" s="219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20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</row>
    <row r="153" spans="1:38" x14ac:dyDescent="0.2">
      <c r="A153" s="219"/>
      <c r="B153" s="219"/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20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</row>
    <row r="154" spans="1:38" x14ac:dyDescent="0.2">
      <c r="A154" s="219"/>
      <c r="B154" s="219"/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20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</row>
    <row r="155" spans="1:38" x14ac:dyDescent="0.2">
      <c r="A155" s="219"/>
      <c r="B155" s="219"/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20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</row>
    <row r="156" spans="1:38" x14ac:dyDescent="0.2">
      <c r="A156" s="219"/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20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</row>
    <row r="157" spans="1:38" x14ac:dyDescent="0.2">
      <c r="A157" s="219"/>
      <c r="B157" s="219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20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</row>
    <row r="158" spans="1:38" x14ac:dyDescent="0.2">
      <c r="A158" s="219"/>
      <c r="B158" s="219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20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</row>
    <row r="159" spans="1:38" x14ac:dyDescent="0.2">
      <c r="A159" s="219"/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20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</row>
    <row r="160" spans="1:38" x14ac:dyDescent="0.2">
      <c r="A160" s="219"/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20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</row>
    <row r="161" spans="1:38" x14ac:dyDescent="0.2">
      <c r="A161" s="219"/>
      <c r="B161" s="219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20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</row>
    <row r="162" spans="1:38" x14ac:dyDescent="0.2">
      <c r="A162" s="219"/>
      <c r="B162" s="219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20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</row>
    <row r="163" spans="1:38" x14ac:dyDescent="0.2">
      <c r="A163" s="219"/>
      <c r="B163" s="219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20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</row>
    <row r="164" spans="1:38" x14ac:dyDescent="0.2">
      <c r="A164" s="219"/>
      <c r="B164" s="219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20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</row>
    <row r="165" spans="1:38" x14ac:dyDescent="0.2">
      <c r="A165" s="219"/>
      <c r="B165" s="219"/>
      <c r="C165" s="219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20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</row>
    <row r="166" spans="1:38" x14ac:dyDescent="0.2">
      <c r="A166" s="219"/>
      <c r="B166" s="219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20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</row>
    <row r="167" spans="1:38" x14ac:dyDescent="0.2">
      <c r="A167" s="219"/>
      <c r="B167" s="219"/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20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</row>
    <row r="168" spans="1:38" x14ac:dyDescent="0.2">
      <c r="A168" s="219"/>
      <c r="B168" s="219"/>
      <c r="C168" s="219"/>
      <c r="D168" s="219"/>
      <c r="E168" s="219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20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  <c r="AI168" s="219"/>
      <c r="AJ168" s="219"/>
      <c r="AK168" s="219"/>
      <c r="AL168" s="219"/>
    </row>
    <row r="169" spans="1:38" x14ac:dyDescent="0.2">
      <c r="A169" s="219"/>
      <c r="B169" s="219"/>
      <c r="C169" s="219"/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20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19"/>
      <c r="AF169" s="219"/>
      <c r="AG169" s="219"/>
      <c r="AH169" s="219"/>
      <c r="AI169" s="219"/>
      <c r="AJ169" s="219"/>
      <c r="AK169" s="219"/>
      <c r="AL169" s="219"/>
    </row>
    <row r="170" spans="1:38" x14ac:dyDescent="0.2">
      <c r="A170" s="219"/>
      <c r="B170" s="219"/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20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</row>
    <row r="171" spans="1:38" x14ac:dyDescent="0.2">
      <c r="A171" s="219"/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20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</row>
    <row r="172" spans="1:38" x14ac:dyDescent="0.2">
      <c r="A172" s="219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20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</row>
    <row r="173" spans="1:38" x14ac:dyDescent="0.2">
      <c r="A173" s="219"/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20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</row>
    <row r="174" spans="1:38" x14ac:dyDescent="0.2">
      <c r="A174" s="219"/>
      <c r="B174" s="219"/>
      <c r="C174" s="219"/>
      <c r="D174" s="219"/>
      <c r="E174" s="219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20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</row>
    <row r="175" spans="1:38" x14ac:dyDescent="0.2">
      <c r="A175" s="219"/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20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</row>
    <row r="176" spans="1:38" x14ac:dyDescent="0.2">
      <c r="A176" s="219"/>
      <c r="B176" s="219"/>
      <c r="C176" s="219"/>
      <c r="D176" s="219"/>
      <c r="E176" s="219"/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20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</row>
    <row r="177" spans="1:38" x14ac:dyDescent="0.2">
      <c r="A177" s="219"/>
      <c r="B177" s="219"/>
      <c r="C177" s="219"/>
      <c r="D177" s="219"/>
      <c r="E177" s="219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20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</row>
    <row r="178" spans="1:38" x14ac:dyDescent="0.2">
      <c r="A178" s="219"/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20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</row>
    <row r="179" spans="1:38" x14ac:dyDescent="0.2">
      <c r="A179" s="219"/>
      <c r="B179" s="219"/>
      <c r="C179" s="219"/>
      <c r="D179" s="219"/>
      <c r="E179" s="219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20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219"/>
      <c r="AL179" s="219"/>
    </row>
    <row r="180" spans="1:38" x14ac:dyDescent="0.2">
      <c r="A180" s="219"/>
      <c r="B180" s="219"/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20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</row>
    <row r="181" spans="1:38" x14ac:dyDescent="0.2">
      <c r="A181" s="219"/>
      <c r="B181" s="219"/>
      <c r="C181" s="219"/>
      <c r="D181" s="219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20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  <c r="AL181" s="219"/>
    </row>
    <row r="182" spans="1:38" x14ac:dyDescent="0.2">
      <c r="A182" s="219"/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20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</row>
    <row r="183" spans="1:38" x14ac:dyDescent="0.2">
      <c r="A183" s="219"/>
      <c r="B183" s="219"/>
      <c r="C183" s="219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20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</row>
    <row r="184" spans="1:38" x14ac:dyDescent="0.2">
      <c r="A184" s="219"/>
      <c r="B184" s="219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20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</row>
    <row r="185" spans="1:38" x14ac:dyDescent="0.2">
      <c r="A185" s="219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20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</row>
    <row r="186" spans="1:38" x14ac:dyDescent="0.2">
      <c r="A186" s="219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20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</row>
    <row r="187" spans="1:38" x14ac:dyDescent="0.2">
      <c r="A187" s="219"/>
      <c r="B187" s="219"/>
      <c r="C187" s="219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20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</row>
    <row r="188" spans="1:38" x14ac:dyDescent="0.2">
      <c r="A188" s="219"/>
      <c r="B188" s="219"/>
      <c r="C188" s="219"/>
      <c r="D188" s="219"/>
      <c r="E188" s="219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20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19"/>
      <c r="AF188" s="219"/>
      <c r="AG188" s="219"/>
      <c r="AH188" s="219"/>
      <c r="AI188" s="219"/>
      <c r="AJ188" s="219"/>
      <c r="AK188" s="219"/>
      <c r="AL188" s="219"/>
    </row>
    <row r="189" spans="1:38" x14ac:dyDescent="0.2">
      <c r="A189" s="219"/>
      <c r="B189" s="219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20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  <c r="AH189" s="219"/>
      <c r="AI189" s="219"/>
      <c r="AJ189" s="219"/>
      <c r="AK189" s="219"/>
      <c r="AL189" s="219"/>
    </row>
    <row r="190" spans="1:38" x14ac:dyDescent="0.2">
      <c r="A190" s="219"/>
      <c r="B190" s="219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20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19"/>
      <c r="AG190" s="219"/>
      <c r="AH190" s="219"/>
      <c r="AI190" s="219"/>
      <c r="AJ190" s="219"/>
      <c r="AK190" s="219"/>
      <c r="AL190" s="219"/>
    </row>
    <row r="191" spans="1:38" x14ac:dyDescent="0.2">
      <c r="A191" s="219"/>
      <c r="B191" s="219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20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</row>
    <row r="192" spans="1:38" x14ac:dyDescent="0.2">
      <c r="A192" s="219"/>
      <c r="B192" s="219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20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</row>
    <row r="193" spans="1:38" x14ac:dyDescent="0.2">
      <c r="A193" s="219"/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20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</row>
    <row r="194" spans="1:38" x14ac:dyDescent="0.2">
      <c r="A194" s="219"/>
      <c r="B194" s="219"/>
      <c r="C194" s="219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20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</row>
    <row r="195" spans="1:38" x14ac:dyDescent="0.2">
      <c r="A195" s="219"/>
      <c r="B195" s="219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20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</row>
    <row r="196" spans="1:38" x14ac:dyDescent="0.2">
      <c r="A196" s="219"/>
      <c r="B196" s="219"/>
      <c r="C196" s="219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20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</row>
    <row r="197" spans="1:38" x14ac:dyDescent="0.2">
      <c r="A197" s="219"/>
      <c r="B197" s="219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20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</row>
    <row r="198" spans="1:38" x14ac:dyDescent="0.2">
      <c r="A198" s="219"/>
      <c r="B198" s="219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20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</row>
    <row r="199" spans="1:38" x14ac:dyDescent="0.2">
      <c r="A199" s="219"/>
      <c r="B199" s="219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20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</row>
    <row r="200" spans="1:38" x14ac:dyDescent="0.2">
      <c r="A200" s="219"/>
      <c r="B200" s="219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20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</row>
    <row r="201" spans="1:38" x14ac:dyDescent="0.2">
      <c r="A201" s="219"/>
      <c r="B201" s="219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20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</row>
    <row r="202" spans="1:38" x14ac:dyDescent="0.2">
      <c r="A202" s="219"/>
      <c r="B202" s="219"/>
      <c r="C202" s="219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20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9"/>
      <c r="AI202" s="219"/>
      <c r="AJ202" s="219"/>
      <c r="AK202" s="219"/>
      <c r="AL202" s="219"/>
    </row>
    <row r="203" spans="1:38" x14ac:dyDescent="0.2">
      <c r="A203" s="219"/>
      <c r="B203" s="219"/>
      <c r="C203" s="219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20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  <c r="AH203" s="219"/>
      <c r="AI203" s="219"/>
      <c r="AJ203" s="219"/>
      <c r="AK203" s="219"/>
      <c r="AL203" s="219"/>
    </row>
    <row r="204" spans="1:38" x14ac:dyDescent="0.2">
      <c r="A204" s="219"/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20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</row>
    <row r="205" spans="1:38" x14ac:dyDescent="0.2">
      <c r="A205" s="219"/>
      <c r="B205" s="219"/>
      <c r="C205" s="219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20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19"/>
      <c r="AK205" s="219"/>
      <c r="AL205" s="219"/>
    </row>
    <row r="206" spans="1:38" x14ac:dyDescent="0.2">
      <c r="A206" s="219"/>
      <c r="B206" s="219"/>
      <c r="C206" s="219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20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  <c r="AH206" s="219"/>
      <c r="AI206" s="219"/>
      <c r="AJ206" s="219"/>
      <c r="AK206" s="219"/>
      <c r="AL206" s="219"/>
    </row>
    <row r="207" spans="1:38" x14ac:dyDescent="0.2">
      <c r="A207" s="219"/>
      <c r="B207" s="219"/>
      <c r="C207" s="219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20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19"/>
      <c r="AK207" s="219"/>
      <c r="AL207" s="219"/>
    </row>
    <row r="208" spans="1:38" x14ac:dyDescent="0.2">
      <c r="A208" s="219"/>
      <c r="B208" s="219"/>
      <c r="C208" s="219"/>
      <c r="D208" s="219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20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</row>
    <row r="209" spans="1:38" x14ac:dyDescent="0.2">
      <c r="A209" s="219"/>
      <c r="B209" s="219"/>
      <c r="C209" s="219"/>
      <c r="D209" s="219"/>
      <c r="E209" s="219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20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</row>
    <row r="210" spans="1:38" x14ac:dyDescent="0.2">
      <c r="A210" s="219"/>
      <c r="B210" s="219"/>
      <c r="C210" s="219"/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20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</row>
    <row r="211" spans="1:38" x14ac:dyDescent="0.2">
      <c r="A211" s="219"/>
      <c r="B211" s="219"/>
      <c r="C211" s="219"/>
      <c r="D211" s="219"/>
      <c r="E211" s="219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20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</row>
    <row r="212" spans="1:38" x14ac:dyDescent="0.2">
      <c r="A212" s="219"/>
      <c r="B212" s="219"/>
      <c r="C212" s="219"/>
      <c r="D212" s="219"/>
      <c r="E212" s="219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20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</row>
    <row r="213" spans="1:38" x14ac:dyDescent="0.2">
      <c r="A213" s="219"/>
      <c r="B213" s="219"/>
      <c r="C213" s="219"/>
      <c r="D213" s="219"/>
      <c r="E213" s="219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20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</row>
    <row r="214" spans="1:38" x14ac:dyDescent="0.2">
      <c r="A214" s="219"/>
      <c r="B214" s="219"/>
      <c r="C214" s="219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20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</row>
    <row r="215" spans="1:38" x14ac:dyDescent="0.2">
      <c r="A215" s="219"/>
      <c r="B215" s="219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20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</row>
    <row r="216" spans="1:38" x14ac:dyDescent="0.2">
      <c r="A216" s="219"/>
      <c r="B216" s="219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20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</row>
    <row r="217" spans="1:38" x14ac:dyDescent="0.2">
      <c r="A217" s="219"/>
      <c r="B217" s="219"/>
      <c r="C217" s="219"/>
      <c r="D217" s="219"/>
      <c r="E217" s="219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20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</row>
    <row r="218" spans="1:38" x14ac:dyDescent="0.2">
      <c r="A218" s="219"/>
      <c r="B218" s="219"/>
      <c r="C218" s="219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20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</row>
    <row r="219" spans="1:38" x14ac:dyDescent="0.2">
      <c r="A219" s="219"/>
      <c r="B219" s="219"/>
      <c r="C219" s="219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20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19"/>
      <c r="AI219" s="219"/>
      <c r="AJ219" s="219"/>
      <c r="AK219" s="219"/>
      <c r="AL219" s="219"/>
    </row>
    <row r="220" spans="1:38" x14ac:dyDescent="0.2">
      <c r="A220" s="219"/>
      <c r="B220" s="219"/>
      <c r="C220" s="219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20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/>
      <c r="AL220" s="219"/>
    </row>
    <row r="221" spans="1:38" x14ac:dyDescent="0.2">
      <c r="A221" s="219"/>
      <c r="B221" s="219"/>
      <c r="C221" s="219"/>
      <c r="D221" s="219"/>
      <c r="E221" s="219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20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  <c r="AH221" s="219"/>
      <c r="AI221" s="219"/>
      <c r="AJ221" s="219"/>
      <c r="AK221" s="219"/>
      <c r="AL221" s="219"/>
    </row>
    <row r="222" spans="1:38" x14ac:dyDescent="0.2">
      <c r="A222" s="219"/>
      <c r="B222" s="219"/>
      <c r="C222" s="219"/>
      <c r="D222" s="219"/>
      <c r="E222" s="219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20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</row>
    <row r="223" spans="1:38" x14ac:dyDescent="0.2">
      <c r="A223" s="219"/>
      <c r="B223" s="219"/>
      <c r="C223" s="219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20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</row>
    <row r="224" spans="1:38" x14ac:dyDescent="0.2">
      <c r="A224" s="219"/>
      <c r="B224" s="219"/>
      <c r="C224" s="219"/>
      <c r="D224" s="219"/>
      <c r="E224" s="219"/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20"/>
      <c r="R224" s="219"/>
      <c r="S224" s="219"/>
      <c r="T224" s="219"/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19"/>
      <c r="AG224" s="219"/>
      <c r="AH224" s="219"/>
      <c r="AI224" s="219"/>
      <c r="AJ224" s="219"/>
      <c r="AK224" s="219"/>
      <c r="AL224" s="219"/>
    </row>
    <row r="225" spans="1:38" x14ac:dyDescent="0.2">
      <c r="A225" s="219"/>
      <c r="B225" s="219"/>
      <c r="C225" s="219"/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20"/>
      <c r="R225" s="219"/>
      <c r="S225" s="219"/>
      <c r="T225" s="219"/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19"/>
      <c r="AE225" s="219"/>
      <c r="AF225" s="219"/>
      <c r="AG225" s="219"/>
      <c r="AH225" s="219"/>
      <c r="AI225" s="219"/>
      <c r="AJ225" s="219"/>
      <c r="AK225" s="219"/>
      <c r="AL225" s="219"/>
    </row>
    <row r="226" spans="1:38" x14ac:dyDescent="0.2">
      <c r="A226" s="219"/>
      <c r="B226" s="219"/>
      <c r="C226" s="219"/>
      <c r="D226" s="219"/>
      <c r="E226" s="219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20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</row>
    <row r="227" spans="1:38" x14ac:dyDescent="0.2">
      <c r="A227" s="219"/>
      <c r="B227" s="219"/>
      <c r="C227" s="219"/>
      <c r="D227" s="219"/>
      <c r="E227" s="219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20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  <c r="AH227" s="219"/>
      <c r="AI227" s="219"/>
      <c r="AJ227" s="219"/>
      <c r="AK227" s="219"/>
      <c r="AL227" s="219"/>
    </row>
    <row r="228" spans="1:38" x14ac:dyDescent="0.2">
      <c r="A228" s="219"/>
      <c r="B228" s="219"/>
      <c r="C228" s="219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20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</row>
    <row r="229" spans="1:38" x14ac:dyDescent="0.2">
      <c r="A229" s="219"/>
      <c r="B229" s="219"/>
      <c r="C229" s="219"/>
      <c r="D229" s="219"/>
      <c r="E229" s="219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20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19"/>
      <c r="AI229" s="219"/>
      <c r="AJ229" s="219"/>
      <c r="AK229" s="219"/>
      <c r="AL229" s="219"/>
    </row>
    <row r="230" spans="1:38" x14ac:dyDescent="0.2">
      <c r="A230" s="219"/>
      <c r="B230" s="219"/>
      <c r="C230" s="219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19"/>
      <c r="O230" s="219"/>
      <c r="P230" s="219"/>
      <c r="Q230" s="220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</row>
    <row r="231" spans="1:38" x14ac:dyDescent="0.2">
      <c r="A231" s="219"/>
      <c r="B231" s="219"/>
      <c r="C231" s="219"/>
      <c r="D231" s="219"/>
      <c r="E231" s="219"/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20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</row>
    <row r="232" spans="1:38" x14ac:dyDescent="0.2">
      <c r="A232" s="219"/>
      <c r="B232" s="219"/>
      <c r="C232" s="219"/>
      <c r="D232" s="219"/>
      <c r="E232" s="219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20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19"/>
      <c r="AG232" s="219"/>
      <c r="AH232" s="219"/>
      <c r="AI232" s="219"/>
      <c r="AJ232" s="219"/>
      <c r="AK232" s="219"/>
      <c r="AL232" s="219"/>
    </row>
    <row r="233" spans="1:38" x14ac:dyDescent="0.2">
      <c r="A233" s="219"/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20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  <c r="AL233" s="219"/>
    </row>
    <row r="234" spans="1:38" x14ac:dyDescent="0.2">
      <c r="A234" s="219"/>
      <c r="B234" s="219"/>
      <c r="C234" s="219"/>
      <c r="D234" s="219"/>
      <c r="E234" s="219"/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20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  <c r="AL234" s="219"/>
    </row>
    <row r="235" spans="1:38" x14ac:dyDescent="0.2">
      <c r="A235" s="219"/>
      <c r="B235" s="219"/>
      <c r="C235" s="219"/>
      <c r="D235" s="219"/>
      <c r="E235" s="219"/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20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</row>
    <row r="236" spans="1:38" x14ac:dyDescent="0.2">
      <c r="A236" s="219"/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20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</row>
    <row r="237" spans="1:38" x14ac:dyDescent="0.2">
      <c r="A237" s="219"/>
      <c r="B237" s="219"/>
      <c r="C237" s="219"/>
      <c r="D237" s="219"/>
      <c r="E237" s="219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20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19"/>
    </row>
    <row r="238" spans="1:38" x14ac:dyDescent="0.2">
      <c r="A238" s="219"/>
      <c r="B238" s="219"/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20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</row>
    <row r="239" spans="1:38" x14ac:dyDescent="0.2">
      <c r="A239" s="219"/>
      <c r="B239" s="219"/>
      <c r="C239" s="219"/>
      <c r="D239" s="219"/>
      <c r="E239" s="219"/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20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  <c r="AL239" s="219"/>
    </row>
    <row r="240" spans="1:38" x14ac:dyDescent="0.2">
      <c r="A240" s="219"/>
      <c r="B240" s="219"/>
      <c r="C240" s="219"/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20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</row>
    <row r="241" spans="1:38" x14ac:dyDescent="0.2">
      <c r="A241" s="219"/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20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</row>
    <row r="242" spans="1:38" x14ac:dyDescent="0.2">
      <c r="A242" s="219"/>
      <c r="B242" s="219"/>
      <c r="C242" s="219"/>
      <c r="D242" s="219"/>
      <c r="E242" s="219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20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</row>
    <row r="243" spans="1:38" x14ac:dyDescent="0.2">
      <c r="A243" s="219"/>
      <c r="B243" s="219"/>
      <c r="C243" s="219"/>
      <c r="D243" s="219"/>
      <c r="E243" s="219"/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220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  <c r="AH243" s="219"/>
      <c r="AI243" s="219"/>
      <c r="AJ243" s="219"/>
      <c r="AK243" s="219"/>
      <c r="AL243" s="219"/>
    </row>
    <row r="244" spans="1:38" x14ac:dyDescent="0.2">
      <c r="A244" s="219"/>
      <c r="B244" s="219"/>
      <c r="C244" s="219"/>
      <c r="D244" s="219"/>
      <c r="E244" s="219"/>
      <c r="F244" s="219"/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20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19"/>
      <c r="AG244" s="219"/>
      <c r="AH244" s="219"/>
      <c r="AI244" s="219"/>
      <c r="AJ244" s="219"/>
      <c r="AK244" s="219"/>
      <c r="AL244" s="219"/>
    </row>
    <row r="245" spans="1:38" x14ac:dyDescent="0.2">
      <c r="A245" s="219"/>
      <c r="B245" s="219"/>
      <c r="C245" s="219"/>
      <c r="D245" s="219"/>
      <c r="E245" s="219"/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20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</row>
    <row r="246" spans="1:38" x14ac:dyDescent="0.2">
      <c r="A246" s="219"/>
      <c r="B246" s="219"/>
      <c r="C246" s="219"/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20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  <c r="AL246" s="219"/>
    </row>
    <row r="247" spans="1:38" x14ac:dyDescent="0.2">
      <c r="A247" s="219"/>
      <c r="B247" s="219"/>
      <c r="C247" s="219"/>
      <c r="D247" s="219"/>
      <c r="E247" s="219"/>
      <c r="F247" s="219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20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</row>
    <row r="248" spans="1:38" x14ac:dyDescent="0.2">
      <c r="A248" s="219"/>
      <c r="B248" s="219"/>
      <c r="C248" s="219"/>
      <c r="D248" s="219"/>
      <c r="E248" s="219"/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20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  <c r="AL248" s="219"/>
    </row>
    <row r="249" spans="1:38" x14ac:dyDescent="0.2">
      <c r="A249" s="219"/>
      <c r="B249" s="219"/>
      <c r="C249" s="219"/>
      <c r="D249" s="219"/>
      <c r="E249" s="219"/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20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</row>
  </sheetData>
  <sheetProtection algorithmName="SHA-512" hashValue="61amSQoM2Vztor7SsJ08fbe8NC6+Vn8MBUILu71gH9qFte+e9c4TUQSlrVZ5D0sMIo6gIAUh0svthT2VwZTsXQ==" saltValue="WyGQaclAN/LCSUxzr7BTpg==" spinCount="100000" sheet="1" objects="1" scenarios="1"/>
  <mergeCells count="94">
    <mergeCell ref="AL33:AO33"/>
    <mergeCell ref="AL34:AO34"/>
    <mergeCell ref="AL35:AO35"/>
    <mergeCell ref="AL36:AO36"/>
    <mergeCell ref="AL37:AO37"/>
    <mergeCell ref="AL28:AO28"/>
    <mergeCell ref="AL29:AO29"/>
    <mergeCell ref="AL30:AO30"/>
    <mergeCell ref="AL31:AO31"/>
    <mergeCell ref="AL32:AO32"/>
    <mergeCell ref="AL23:AO23"/>
    <mergeCell ref="AL24:AO24"/>
    <mergeCell ref="AL25:AO25"/>
    <mergeCell ref="AL26:AO26"/>
    <mergeCell ref="AL27:AO27"/>
    <mergeCell ref="AL18:AO18"/>
    <mergeCell ref="AL19:AO19"/>
    <mergeCell ref="AL20:AO20"/>
    <mergeCell ref="AL21:AO21"/>
    <mergeCell ref="AL22:AO22"/>
    <mergeCell ref="AL13:AO13"/>
    <mergeCell ref="AL14:AO14"/>
    <mergeCell ref="AL15:AO15"/>
    <mergeCell ref="AL16:AO16"/>
    <mergeCell ref="AL17:AO17"/>
    <mergeCell ref="M39:P39"/>
    <mergeCell ref="D11:D12"/>
    <mergeCell ref="E11:E12"/>
    <mergeCell ref="AC11:AC12"/>
    <mergeCell ref="L10:P10"/>
    <mergeCell ref="AB11:AB12"/>
    <mergeCell ref="R10:R12"/>
    <mergeCell ref="U10:X10"/>
    <mergeCell ref="Q10:Q12"/>
    <mergeCell ref="K11:K12"/>
    <mergeCell ref="S11:S12"/>
    <mergeCell ref="Y11:Y12"/>
    <mergeCell ref="Z11:Z12"/>
    <mergeCell ref="U11:U12"/>
    <mergeCell ref="V11:V12"/>
    <mergeCell ref="AA10:AB10"/>
    <mergeCell ref="F122:H122"/>
    <mergeCell ref="E120:H120"/>
    <mergeCell ref="K122:L122"/>
    <mergeCell ref="F11:F12"/>
    <mergeCell ref="A45:D45"/>
    <mergeCell ref="K121:L121"/>
    <mergeCell ref="G121:H121"/>
    <mergeCell ref="I11:I12"/>
    <mergeCell ref="A39:B40"/>
    <mergeCell ref="H11:H12"/>
    <mergeCell ref="C43:AL43"/>
    <mergeCell ref="M38:P38"/>
    <mergeCell ref="AJ10:AJ12"/>
    <mergeCell ref="AA11:AA12"/>
    <mergeCell ref="AG10:AG12"/>
    <mergeCell ref="Y10:Z10"/>
    <mergeCell ref="A6:B6"/>
    <mergeCell ref="E7:F7"/>
    <mergeCell ref="E6:F6"/>
    <mergeCell ref="C6:D6"/>
    <mergeCell ref="T11:T12"/>
    <mergeCell ref="I9:J9"/>
    <mergeCell ref="G11:G12"/>
    <mergeCell ref="A9:F9"/>
    <mergeCell ref="I7:J7"/>
    <mergeCell ref="G6:I6"/>
    <mergeCell ref="S10:T10"/>
    <mergeCell ref="K6:AH6"/>
    <mergeCell ref="S9:AG9"/>
    <mergeCell ref="AH10:AH12"/>
    <mergeCell ref="AD11:AD12"/>
    <mergeCell ref="AE11:AE12"/>
    <mergeCell ref="A2:T2"/>
    <mergeCell ref="I10:J10"/>
    <mergeCell ref="B10:B12"/>
    <mergeCell ref="A10:A12"/>
    <mergeCell ref="C10:D10"/>
    <mergeCell ref="J11:J12"/>
    <mergeCell ref="P11:P12"/>
    <mergeCell ref="C11:C12"/>
    <mergeCell ref="M11:M12"/>
    <mergeCell ref="O11:O12"/>
    <mergeCell ref="A5:B5"/>
    <mergeCell ref="C7:D7"/>
    <mergeCell ref="C5:D5"/>
    <mergeCell ref="E5:F5"/>
    <mergeCell ref="I5:AO5"/>
    <mergeCell ref="AI10:AI12"/>
    <mergeCell ref="AC10:AF10"/>
    <mergeCell ref="W11:W12"/>
    <mergeCell ref="X11:X12"/>
    <mergeCell ref="AL10:AO12"/>
    <mergeCell ref="AK10:AK12"/>
  </mergeCells>
  <phoneticPr fontId="0" type="noConversion"/>
  <conditionalFormatting sqref="Q38 V38:Z38 AC38 T38">
    <cfRule type="cellIs" dxfId="183" priority="955" stopIfTrue="1" operator="equal">
      <formula>FALSE</formula>
    </cfRule>
  </conditionalFormatting>
  <conditionalFormatting sqref="R39:Z39">
    <cfRule type="containsErrors" dxfId="182" priority="1101" stopIfTrue="1">
      <formula>ISERROR(R39)</formula>
    </cfRule>
  </conditionalFormatting>
  <conditionalFormatting sqref="U38 S38">
    <cfRule type="cellIs" dxfId="181" priority="845" stopIfTrue="1" operator="lessThan">
      <formula>0</formula>
    </cfRule>
    <cfRule type="cellIs" dxfId="180" priority="942" stopIfTrue="1" operator="equal">
      <formula>FALSE</formula>
    </cfRule>
  </conditionalFormatting>
  <conditionalFormatting sqref="Q38">
    <cfRule type="containsErrors" priority="926" stopIfTrue="1">
      <formula>ISERROR(Q38)</formula>
    </cfRule>
  </conditionalFormatting>
  <conditionalFormatting sqref="Q38">
    <cfRule type="cellIs" dxfId="179" priority="924" stopIfTrue="1" operator="equal">
      <formula>0</formula>
    </cfRule>
  </conditionalFormatting>
  <conditionalFormatting sqref="E38">
    <cfRule type="cellIs" dxfId="178" priority="1100" stopIfTrue="1" operator="greaterThan">
      <formula>#REF!</formula>
    </cfRule>
  </conditionalFormatting>
  <conditionalFormatting sqref="Q38">
    <cfRule type="cellIs" dxfId="177" priority="909" stopIfTrue="1" operator="equal">
      <formula>"00.01.1900"</formula>
    </cfRule>
    <cfRule type="containsErrors" dxfId="176" priority="910" stopIfTrue="1">
      <formula>ISERROR(Q38)</formula>
    </cfRule>
  </conditionalFormatting>
  <conditionalFormatting sqref="AA38:AB38">
    <cfRule type="cellIs" dxfId="175" priority="841" stopIfTrue="1" operator="equal">
      <formula>0</formula>
    </cfRule>
    <cfRule type="cellIs" dxfId="174" priority="856" stopIfTrue="1" operator="equal">
      <formula>FALSE</formula>
    </cfRule>
  </conditionalFormatting>
  <conditionalFormatting sqref="C5:D5">
    <cfRule type="containsBlanks" dxfId="173" priority="835" stopIfTrue="1">
      <formula>LEN(TRIM(C5))=0</formula>
    </cfRule>
  </conditionalFormatting>
  <conditionalFormatting sqref="C6 G6 K6 I7 AN7">
    <cfRule type="containsBlanks" dxfId="172" priority="834" stopIfTrue="1">
      <formula>LEN(TRIM(C6))=0</formula>
    </cfRule>
  </conditionalFormatting>
  <conditionalFormatting sqref="AD38:AF38">
    <cfRule type="cellIs" dxfId="171" priority="756" stopIfTrue="1" operator="equal">
      <formula>FALSE</formula>
    </cfRule>
  </conditionalFormatting>
  <conditionalFormatting sqref="H5">
    <cfRule type="containsText" dxfId="170" priority="676" stopIfTrue="1" operator="containsText" text="bitte auswählen">
      <formula>NOT(ISERROR(SEARCH("bitte auswählen",H5)))</formula>
    </cfRule>
  </conditionalFormatting>
  <conditionalFormatting sqref="H5">
    <cfRule type="cellIs" dxfId="169" priority="697" stopIfTrue="1" operator="notEqual">
      <formula>"bitte auswählen"</formula>
    </cfRule>
  </conditionalFormatting>
  <conditionalFormatting sqref="V41:Z42 V44:Z45">
    <cfRule type="containsErrors" dxfId="168" priority="646" stopIfTrue="1">
      <formula>ISERROR(V41)</formula>
    </cfRule>
  </conditionalFormatting>
  <conditionalFormatting sqref="P44">
    <cfRule type="containsErrors" dxfId="167" priority="645" stopIfTrue="1">
      <formula>ISERROR(P44)</formula>
    </cfRule>
  </conditionalFormatting>
  <conditionalFormatting sqref="AH39:AK39">
    <cfRule type="cellIs" dxfId="166" priority="639" operator="equal">
      <formula>0</formula>
    </cfRule>
  </conditionalFormatting>
  <conditionalFormatting sqref="Q13:Q21 Q27:Q37 V13:Z37 AC13:AC37 T13:T37">
    <cfRule type="cellIs" dxfId="165" priority="239" stopIfTrue="1" operator="equal">
      <formula>FALSE</formula>
    </cfRule>
  </conditionalFormatting>
  <conditionalFormatting sqref="U13:U37 S13:S37">
    <cfRule type="cellIs" dxfId="164" priority="224" stopIfTrue="1" operator="lessThan">
      <formula>0</formula>
    </cfRule>
    <cfRule type="cellIs" dxfId="163" priority="238" stopIfTrue="1" operator="equal">
      <formula>FALSE</formula>
    </cfRule>
  </conditionalFormatting>
  <conditionalFormatting sqref="Q13:Q21 Q27:Q37">
    <cfRule type="containsErrors" priority="237" stopIfTrue="1">
      <formula>ISERROR(Q13)</formula>
    </cfRule>
  </conditionalFormatting>
  <conditionalFormatting sqref="R13:R21 R27:R37">
    <cfRule type="containsErrors" dxfId="162" priority="229" stopIfTrue="1">
      <formula>ISERROR(R13)</formula>
    </cfRule>
    <cfRule type="cellIs" priority="230" stopIfTrue="1" operator="greaterThan">
      <formula>0</formula>
    </cfRule>
    <cfRule type="cellIs" dxfId="161" priority="236" stopIfTrue="1" operator="lessThan">
      <formula>0</formula>
    </cfRule>
  </conditionalFormatting>
  <conditionalFormatting sqref="Q13:R21 Q27:R37 G35:G37">
    <cfRule type="cellIs" dxfId="160" priority="235" stopIfTrue="1" operator="equal">
      <formula>0</formula>
    </cfRule>
  </conditionalFormatting>
  <conditionalFormatting sqref="I35:I37 E35:F37">
    <cfRule type="cellIs" dxfId="159" priority="240" stopIfTrue="1" operator="greaterThan">
      <formula>#REF!</formula>
    </cfRule>
  </conditionalFormatting>
  <conditionalFormatting sqref="O13:O21 O27:O37 M27:M37 M13:M21">
    <cfRule type="cellIs" dxfId="158" priority="234" stopIfTrue="1" operator="equal">
      <formula>0</formula>
    </cfRule>
  </conditionalFormatting>
  <conditionalFormatting sqref="Q13:Q21 Q27:Q37">
    <cfRule type="cellIs" dxfId="157" priority="232" stopIfTrue="1" operator="equal">
      <formula>"00.01.1900"</formula>
    </cfRule>
    <cfRule type="containsErrors" dxfId="156" priority="233" stopIfTrue="1">
      <formula>ISERROR(Q13)</formula>
    </cfRule>
  </conditionalFormatting>
  <conditionalFormatting sqref="H35:H37">
    <cfRule type="expression" dxfId="155" priority="231" stopIfTrue="1">
      <formula>$Q$13&gt;0</formula>
    </cfRule>
  </conditionalFormatting>
  <conditionalFormatting sqref="P13:P37">
    <cfRule type="cellIs" dxfId="154" priority="226" stopIfTrue="1" operator="lessThan">
      <formula>0</formula>
    </cfRule>
    <cfRule type="cellIs" dxfId="153" priority="228" stopIfTrue="1" operator="equal">
      <formula>0</formula>
    </cfRule>
  </conditionalFormatting>
  <conditionalFormatting sqref="AA13:AA37">
    <cfRule type="cellIs" dxfId="152" priority="223" stopIfTrue="1" operator="equal">
      <formula>0</formula>
    </cfRule>
    <cfRule type="cellIs" dxfId="151" priority="227" stopIfTrue="1" operator="equal">
      <formula>FALSE</formula>
    </cfRule>
  </conditionalFormatting>
  <conditionalFormatting sqref="I35:I37">
    <cfRule type="cellIs" priority="225" stopIfTrue="1" operator="lessThan">
      <formula>$J$13</formula>
    </cfRule>
  </conditionalFormatting>
  <conditionalFormatting sqref="AD13:AD37">
    <cfRule type="cellIs" dxfId="150" priority="222" stopIfTrue="1" operator="equal">
      <formula>FALSE</formula>
    </cfRule>
  </conditionalFormatting>
  <conditionalFormatting sqref="AB13:AB37">
    <cfRule type="cellIs" dxfId="149" priority="220" stopIfTrue="1" operator="equal">
      <formula>0</formula>
    </cfRule>
    <cfRule type="cellIs" dxfId="148" priority="221" stopIfTrue="1" operator="equal">
      <formula>FALSE</formula>
    </cfRule>
  </conditionalFormatting>
  <conditionalFormatting sqref="Q22:Q26">
    <cfRule type="cellIs" dxfId="147" priority="218" stopIfTrue="1" operator="equal">
      <formula>FALSE</formula>
    </cfRule>
  </conditionalFormatting>
  <conditionalFormatting sqref="Q22:Q26">
    <cfRule type="containsErrors" priority="217" stopIfTrue="1">
      <formula>ISERROR(Q22)</formula>
    </cfRule>
  </conditionalFormatting>
  <conditionalFormatting sqref="R22:R26">
    <cfRule type="containsErrors" dxfId="146" priority="210" stopIfTrue="1">
      <formula>ISERROR(R22)</formula>
    </cfRule>
    <cfRule type="cellIs" priority="211" stopIfTrue="1" operator="greaterThan">
      <formula>0</formula>
    </cfRule>
    <cfRule type="cellIs" dxfId="145" priority="216" stopIfTrue="1" operator="lessThan">
      <formula>0</formula>
    </cfRule>
  </conditionalFormatting>
  <conditionalFormatting sqref="Q22:R26">
    <cfRule type="cellIs" dxfId="144" priority="215" stopIfTrue="1" operator="equal">
      <formula>0</formula>
    </cfRule>
  </conditionalFormatting>
  <conditionalFormatting sqref="M22:M26 O22:O26">
    <cfRule type="cellIs" dxfId="143" priority="214" stopIfTrue="1" operator="equal">
      <formula>0</formula>
    </cfRule>
  </conditionalFormatting>
  <conditionalFormatting sqref="Q22:Q26">
    <cfRule type="cellIs" dxfId="142" priority="212" stopIfTrue="1" operator="equal">
      <formula>"00.01.1900"</formula>
    </cfRule>
    <cfRule type="containsErrors" dxfId="141" priority="213" stopIfTrue="1">
      <formula>ISERROR(Q22)</formula>
    </cfRule>
  </conditionalFormatting>
  <conditionalFormatting sqref="AE13:AE37">
    <cfRule type="cellIs" dxfId="140" priority="208" stopIfTrue="1" operator="equal">
      <formula>0</formula>
    </cfRule>
    <cfRule type="cellIs" dxfId="139" priority="209" stopIfTrue="1" operator="equal">
      <formula>FALSE</formula>
    </cfRule>
  </conditionalFormatting>
  <conditionalFormatting sqref="AF13:AF37">
    <cfRule type="cellIs" dxfId="138" priority="206" stopIfTrue="1" operator="equal">
      <formula>0</formula>
    </cfRule>
    <cfRule type="cellIs" dxfId="137" priority="207" stopIfTrue="1" operator="equal">
      <formula>FALSE</formula>
    </cfRule>
  </conditionalFormatting>
  <conditionalFormatting sqref="K13:K37">
    <cfRule type="cellIs" dxfId="136" priority="205" stopIfTrue="1" operator="equal">
      <formula>0</formula>
    </cfRule>
  </conditionalFormatting>
  <conditionalFormatting sqref="J35:J37">
    <cfRule type="cellIs" dxfId="135" priority="204" stopIfTrue="1" operator="greaterThan">
      <formula>#REF!</formula>
    </cfRule>
  </conditionalFormatting>
  <conditionalFormatting sqref="M40:AG40">
    <cfRule type="cellIs" dxfId="134" priority="1102" stopIfTrue="1" operator="equal">
      <formula>#REF!</formula>
    </cfRule>
  </conditionalFormatting>
  <conditionalFormatting sqref="R39">
    <cfRule type="cellIs" dxfId="133" priority="1103" stopIfTrue="1" operator="equal">
      <formula>#REF!</formula>
    </cfRule>
  </conditionalFormatting>
  <conditionalFormatting sqref="AG39">
    <cfRule type="cellIs" dxfId="132" priority="1104" stopIfTrue="1" operator="lessThan">
      <formula>#REF!</formula>
    </cfRule>
  </conditionalFormatting>
  <conditionalFormatting sqref="J39">
    <cfRule type="cellIs" priority="1105" stopIfTrue="1" operator="equal">
      <formula>#REF!</formula>
    </cfRule>
  </conditionalFormatting>
  <conditionalFormatting sqref="G13">
    <cfRule type="cellIs" dxfId="131" priority="9" stopIfTrue="1" operator="equal">
      <formula>0</formula>
    </cfRule>
  </conditionalFormatting>
  <conditionalFormatting sqref="E13:F13 I13:J13">
    <cfRule type="cellIs" dxfId="130" priority="10" stopIfTrue="1" operator="greaterThan">
      <formula>#REF!</formula>
    </cfRule>
  </conditionalFormatting>
  <conditionalFormatting sqref="H13">
    <cfRule type="expression" dxfId="129" priority="8" stopIfTrue="1">
      <formula>$Q$13&gt;0</formula>
    </cfRule>
  </conditionalFormatting>
  <conditionalFormatting sqref="I13">
    <cfRule type="cellIs" priority="7" stopIfTrue="1" operator="lessThan">
      <formula>$J$13</formula>
    </cfRule>
  </conditionalFormatting>
  <conditionalFormatting sqref="J13">
    <cfRule type="cellIs" dxfId="128" priority="6" stopIfTrue="1" operator="greaterThan">
      <formula>#REF!</formula>
    </cfRule>
  </conditionalFormatting>
  <conditionalFormatting sqref="G14:G34">
    <cfRule type="cellIs" dxfId="127" priority="4" stopIfTrue="1" operator="equal">
      <formula>0</formula>
    </cfRule>
  </conditionalFormatting>
  <conditionalFormatting sqref="E14:F34 I14:J34">
    <cfRule type="cellIs" dxfId="126" priority="5" stopIfTrue="1" operator="greaterThan">
      <formula>#REF!</formula>
    </cfRule>
  </conditionalFormatting>
  <conditionalFormatting sqref="H14:H34">
    <cfRule type="expression" dxfId="125" priority="3" stopIfTrue="1">
      <formula>$Q$13&gt;0</formula>
    </cfRule>
  </conditionalFormatting>
  <conditionalFormatting sqref="I14:I34">
    <cfRule type="cellIs" priority="2" stopIfTrue="1" operator="lessThan">
      <formula>$J$13</formula>
    </cfRule>
  </conditionalFormatting>
  <conditionalFormatting sqref="J14:J34">
    <cfRule type="cellIs" dxfId="124" priority="1" stopIfTrue="1" operator="greaterThan">
      <formula>#REF!</formula>
    </cfRule>
  </conditionalFormatting>
  <dataValidations count="13">
    <dataValidation type="date" operator="greaterThanOrEqual" allowBlank="1" showInputMessage="1" showErrorMessage="1" error="Datumsfehler; ggf. liegt das Ende-Datum vor dem Beginn-Datum! " sqref="J35:J37 F13:F37" xr:uid="{00000000-0002-0000-0000-000000000000}">
      <formula1>E13</formula1>
    </dataValidation>
    <dataValidation allowBlank="1" showInputMessage="1" sqref="E13:E38 I13:I21" xr:uid="{00000000-0002-0000-0000-000001000000}"/>
    <dataValidation type="date" operator="lessThan" allowBlank="1" showInputMessage="1" showErrorMessage="1" error="Datum ungültig" sqref="I22:I37" xr:uid="{00000000-0002-0000-0000-000002000000}">
      <formula1>J22</formula1>
    </dataValidation>
    <dataValidation type="date" operator="lessThan" allowBlank="1" showInputMessage="1" showErrorMessage="1" error="Das Ende-Datum liegt vor dem Beginn-Datum! " sqref="O30:O37" xr:uid="{00000000-0002-0000-0000-000003000000}">
      <formula1>#REF!</formula1>
    </dataValidation>
    <dataValidation type="date" operator="greaterThan" allowBlank="1" showInputMessage="1" showErrorMessage="1" error="Das Ende-Datum liegt vor dem Beginn-Datum! " sqref="O13:O37" xr:uid="{00000000-0002-0000-0000-000004000000}">
      <formula1>#REF!</formula1>
    </dataValidation>
    <dataValidation type="date" operator="lessThan" allowBlank="1" showInputMessage="1" showErrorMessage="1" error="Das Ende-Datum liegt vor dem Beginn-Datum! " sqref="O13:O26" xr:uid="{00000000-0002-0000-0000-000005000000}">
      <formula1>M11</formula1>
    </dataValidation>
    <dataValidation type="date" operator="lessThan" allowBlank="1" showInputMessage="1" showErrorMessage="1" error="Das Ende-Datum liegt vor dem Beginn-Datum! " sqref="O27:O29" xr:uid="{00000000-0002-0000-0000-000006000000}">
      <formula1>M20</formula1>
    </dataValidation>
    <dataValidation type="date" operator="greaterThan" allowBlank="1" showInputMessage="1" showErrorMessage="1" error="Das Ende-Datum liegt vor dem Beginn-Datum! " sqref="O13:O26" xr:uid="{00000000-0002-0000-0000-000007000000}">
      <formula1>M11</formula1>
    </dataValidation>
    <dataValidation type="date" operator="greaterThan" allowBlank="1" showInputMessage="1" showErrorMessage="1" error="Das Ende-Datum liegt vor dem Beginn-Datum! " sqref="O27:O29" xr:uid="{00000000-0002-0000-0000-000008000000}">
      <formula1>M20</formula1>
    </dataValidation>
    <dataValidation type="list" allowBlank="1" showInputMessage="1" showErrorMessage="1" sqref="H13:H37" xr:uid="{00000000-0002-0000-0000-000009000000}">
      <formula1>$A$132:$A$135</formula1>
    </dataValidation>
    <dataValidation type="list" allowBlank="1" showInputMessage="1" showErrorMessage="1" sqref="A2:T2" xr:uid="{00000000-0002-0000-0000-00000A000000}">
      <formula1>$A$53:$A$54</formula1>
    </dataValidation>
    <dataValidation type="list" allowBlank="1" showInputMessage="1" showErrorMessage="1" sqref="H5:AO5" xr:uid="{00000000-0002-0000-0000-00000B000000}">
      <formula1>$A$125:$A$127</formula1>
    </dataValidation>
    <dataValidation type="date" operator="greaterThanOrEqual" allowBlank="1" showInputMessage="1" showErrorMessage="1" error="Datumsfehler; ggf. liegt das Ende-Datum  vor dem Beginn-Datum! " sqref="J13:J34" xr:uid="{00000000-0002-0000-0000-000010000000}">
      <formula1>I13</formula1>
    </dataValidation>
  </dataValidations>
  <printOptions horizontalCentered="1"/>
  <pageMargins left="0.19685039370078741" right="0.15748031496062992" top="0.78740157480314965" bottom="0.39370078740157483" header="0.55118110236220474" footer="0.15748031496062992"/>
  <pageSetup paperSize="9" scale="47" orientation="landscape" r:id="rId1"/>
  <headerFooter alignWithMargins="0">
    <oddHeader>&amp;C&amp;K00-048Seite &amp;P</oddHeader>
    <oddFooter>&amp;L&amp;8Investitions- und Förderbank Niedersachsen - NBank Günther-Wagner-Allee  12-16  30177 Hannover Telefon 0511. 30031-0 Telefax 0511. 30031-300  info@nbank.de  www.nbank.de &amp;R&amp;9Stand: 01. August 2012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1:AQ249"/>
  <sheetViews>
    <sheetView showGridLines="0" zoomScale="56" zoomScaleNormal="56" zoomScalePageLayoutView="40" workbookViewId="0">
      <selection activeCell="A9" sqref="A9:F9"/>
    </sheetView>
  </sheetViews>
  <sheetFormatPr baseColWidth="10" defaultColWidth="11.42578125" defaultRowHeight="12.75" x14ac:dyDescent="0.2"/>
  <cols>
    <col min="1" max="1" width="6.140625" style="44" customWidth="1"/>
    <col min="2" max="2" width="19.42578125" style="44" customWidth="1"/>
    <col min="3" max="3" width="29.7109375" style="44" customWidth="1"/>
    <col min="4" max="4" width="22.7109375" style="44" customWidth="1"/>
    <col min="5" max="5" width="26" style="44" customWidth="1"/>
    <col min="6" max="6" width="26.28515625" style="44" customWidth="1"/>
    <col min="7" max="7" width="11.85546875" style="44" hidden="1" customWidth="1"/>
    <col min="8" max="8" width="8.85546875" style="44" hidden="1" customWidth="1"/>
    <col min="9" max="9" width="22.42578125" style="44" customWidth="1"/>
    <col min="10" max="10" width="20.140625" style="44" customWidth="1"/>
    <col min="11" max="11" width="12.42578125" style="44" hidden="1" customWidth="1"/>
    <col min="12" max="12" width="4.140625" style="44" hidden="1" customWidth="1"/>
    <col min="13" max="13" width="10.7109375" style="44" hidden="1" customWidth="1"/>
    <col min="14" max="14" width="11.85546875" style="44" hidden="1" customWidth="1"/>
    <col min="15" max="15" width="11.7109375" style="44" hidden="1" customWidth="1"/>
    <col min="16" max="16" width="9.7109375" style="44" hidden="1" customWidth="1"/>
    <col min="17" max="17" width="11.85546875" style="43" hidden="1" customWidth="1"/>
    <col min="18" max="18" width="6.85546875" style="44" hidden="1" customWidth="1"/>
    <col min="19" max="19" width="10.28515625" style="44" hidden="1" customWidth="1"/>
    <col min="20" max="20" width="8.85546875" style="44" hidden="1" customWidth="1"/>
    <col min="21" max="21" width="13.5703125" style="44" hidden="1" customWidth="1"/>
    <col min="22" max="22" width="12.140625" style="44" hidden="1" customWidth="1"/>
    <col min="23" max="23" width="8.85546875" style="44" hidden="1" customWidth="1"/>
    <col min="24" max="24" width="10.7109375" style="44" hidden="1" customWidth="1"/>
    <col min="25" max="25" width="9.28515625" style="44" hidden="1" customWidth="1"/>
    <col min="26" max="26" width="6.85546875" style="44" hidden="1" customWidth="1"/>
    <col min="27" max="27" width="9.5703125" style="44" hidden="1" customWidth="1"/>
    <col min="28" max="28" width="9.28515625" style="44" hidden="1" customWidth="1"/>
    <col min="29" max="30" width="10" style="44" hidden="1" customWidth="1"/>
    <col min="31" max="31" width="11" style="44" hidden="1" customWidth="1"/>
    <col min="32" max="32" width="11.85546875" style="44" hidden="1" customWidth="1"/>
    <col min="33" max="33" width="11.42578125" style="44" hidden="1" customWidth="1"/>
    <col min="34" max="34" width="16.140625" style="44" customWidth="1"/>
    <col min="35" max="35" width="16.5703125" style="44" hidden="1" customWidth="1"/>
    <col min="36" max="36" width="15.7109375" style="44" hidden="1" customWidth="1"/>
    <col min="37" max="37" width="15.7109375" style="44" customWidth="1"/>
    <col min="38" max="39" width="11.42578125" style="44"/>
    <col min="40" max="40" width="16.42578125" style="44" customWidth="1"/>
    <col min="41" max="41" width="41.85546875" style="44" customWidth="1"/>
    <col min="42" max="16384" width="11.42578125" style="20"/>
  </cols>
  <sheetData>
    <row r="1" spans="1:43" ht="74.25" customHeight="1" x14ac:dyDescent="0.2">
      <c r="A1" s="40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  <c r="N1" s="42"/>
      <c r="O1" s="42"/>
      <c r="P1" s="42"/>
      <c r="R1" s="41"/>
      <c r="S1" s="41"/>
      <c r="T1" s="41"/>
      <c r="AG1" s="42"/>
      <c r="AL1" s="41"/>
    </row>
    <row r="2" spans="1:43" ht="24.75" customHeight="1" x14ac:dyDescent="0.25">
      <c r="A2" s="251" t="s">
        <v>72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84"/>
      <c r="V2" s="84"/>
      <c r="W2" s="84"/>
      <c r="X2" s="84"/>
      <c r="Y2" s="84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3" s="28" customFormat="1" ht="21.75" customHeight="1" x14ac:dyDescent="0.25">
      <c r="A3" s="185" t="s">
        <v>91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8"/>
      <c r="M3" s="88"/>
      <c r="N3" s="88"/>
      <c r="O3" s="88"/>
      <c r="P3" s="88"/>
      <c r="Q3" s="89"/>
      <c r="R3" s="87"/>
      <c r="S3" s="87"/>
      <c r="T3" s="87"/>
      <c r="U3" s="90"/>
      <c r="V3" s="90"/>
      <c r="W3" s="90"/>
      <c r="X3" s="90"/>
      <c r="Y3" s="90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3" ht="10.5" customHeight="1" x14ac:dyDescent="0.2">
      <c r="A4" s="92"/>
      <c r="B4" s="92"/>
      <c r="C4" s="92"/>
      <c r="D4" s="92"/>
      <c r="E4" s="92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93"/>
      <c r="R4" s="85"/>
      <c r="S4" s="85"/>
      <c r="T4" s="85"/>
      <c r="U4" s="85"/>
      <c r="V4" s="94"/>
      <c r="W4" s="94"/>
      <c r="X4" s="94"/>
      <c r="Y4" s="94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3" ht="37.5" customHeight="1" x14ac:dyDescent="0.2">
      <c r="A5" s="273" t="str">
        <f>IF(A2="Prüfung der Arbeitslosengeldleistungen (ALG I/ ALG II inkl. Sozialversicherungsbeiträge)",""," Jobcenter/        
Agentur für Arbeit:")</f>
        <v xml:space="preserve"> Jobcenter/        
Agentur für Arbeit:</v>
      </c>
      <c r="B5" s="274"/>
      <c r="C5" s="374" t="str">
        <f>IF('Sammelbescheinigung Seite 1'!C5:D5="","",'Sammelbescheinigung Seite 1'!C5:D5)</f>
        <v/>
      </c>
      <c r="D5" s="375"/>
      <c r="E5" s="279" t="s">
        <v>48</v>
      </c>
      <c r="F5" s="280"/>
      <c r="G5" s="95"/>
      <c r="H5" s="96" t="s">
        <v>88</v>
      </c>
      <c r="I5" s="376">
        <f>IF('Sammelbescheinigung Seite 1'!I5:AO5="bitte auswählen","bitte auf erster Seite auswählen",'Sammelbescheinigung Seite 1'!I5:AO5)</f>
        <v>0</v>
      </c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8"/>
    </row>
    <row r="6" spans="1:43" ht="26.25" customHeight="1" x14ac:dyDescent="0.2">
      <c r="A6" s="287" t="s">
        <v>75</v>
      </c>
      <c r="B6" s="287"/>
      <c r="C6" s="379" t="str">
        <f>IF('Sammelbescheinigung Seite 1'!C6:D6="","",'Sammelbescheinigung Seite 1'!C6:D6)</f>
        <v/>
      </c>
      <c r="D6" s="380"/>
      <c r="E6" s="290" t="s">
        <v>53</v>
      </c>
      <c r="F6" s="291"/>
      <c r="G6" s="381">
        <f>'Sammelbescheinigung Seite 1'!G6:I6</f>
        <v>0</v>
      </c>
      <c r="H6" s="382"/>
      <c r="I6" s="383"/>
      <c r="J6" s="97" t="s">
        <v>28</v>
      </c>
      <c r="K6" s="383">
        <f>'Sammelbescheinigung Seite 1'!K6:AH6</f>
        <v>0</v>
      </c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95"/>
      <c r="AJ6" s="98"/>
      <c r="AK6" s="98"/>
      <c r="AL6" s="98"/>
      <c r="AM6" s="85"/>
      <c r="AN6" s="85"/>
      <c r="AO6" s="98"/>
    </row>
    <row r="7" spans="1:43" ht="26.25" customHeight="1" x14ac:dyDescent="0.2">
      <c r="A7" s="99"/>
      <c r="B7" s="100"/>
      <c r="C7" s="275"/>
      <c r="D7" s="276"/>
      <c r="E7" s="288" t="s">
        <v>47</v>
      </c>
      <c r="F7" s="289"/>
      <c r="G7" s="197"/>
      <c r="H7" s="102"/>
      <c r="I7" s="384" t="str">
        <f>IF('Sammelbescheinigung Seite 1'!I7:J7="","",'Sammelbescheinigung Seite 1'!I7:J7)</f>
        <v/>
      </c>
      <c r="J7" s="384"/>
      <c r="K7" s="102"/>
      <c r="L7" s="103"/>
      <c r="M7" s="103"/>
      <c r="N7" s="103"/>
      <c r="O7" s="104"/>
      <c r="P7" s="103"/>
      <c r="Q7" s="103"/>
      <c r="R7" s="103"/>
      <c r="S7" s="103"/>
      <c r="T7" s="103"/>
      <c r="U7" s="104"/>
      <c r="V7" s="103"/>
      <c r="W7" s="103"/>
      <c r="X7" s="103"/>
      <c r="Y7" s="103"/>
      <c r="Z7" s="103"/>
      <c r="AA7" s="103"/>
      <c r="AB7" s="103"/>
      <c r="AC7" s="103"/>
      <c r="AD7" s="104"/>
      <c r="AE7" s="103"/>
      <c r="AF7" s="103"/>
      <c r="AG7" s="103"/>
      <c r="AH7" s="103" t="s">
        <v>38</v>
      </c>
      <c r="AI7" s="103"/>
      <c r="AJ7" s="103"/>
      <c r="AK7" s="103"/>
      <c r="AL7" s="103"/>
      <c r="AM7" s="103"/>
      <c r="AN7" s="235">
        <f>'Sammelbescheinigung Seite 1'!AN7</f>
        <v>0</v>
      </c>
      <c r="AO7" s="105"/>
      <c r="AP7" s="188"/>
      <c r="AQ7" s="26"/>
    </row>
    <row r="8" spans="1:43" s="36" customFormat="1" ht="6.75" customHeight="1" thickBot="1" x14ac:dyDescent="0.25">
      <c r="A8" s="106"/>
      <c r="B8" s="107"/>
      <c r="C8" s="106"/>
      <c r="D8" s="108"/>
      <c r="E8" s="109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/>
      <c r="V8" s="111"/>
      <c r="W8" s="111"/>
      <c r="X8" s="111"/>
      <c r="Y8" s="11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</row>
    <row r="9" spans="1:43" ht="45" customHeight="1" thickBot="1" x14ac:dyDescent="0.25">
      <c r="A9" s="300"/>
      <c r="B9" s="300"/>
      <c r="C9" s="300"/>
      <c r="D9" s="300"/>
      <c r="E9" s="300"/>
      <c r="F9" s="300"/>
      <c r="G9" s="113" t="s">
        <v>74</v>
      </c>
      <c r="H9" s="114" t="s">
        <v>66</v>
      </c>
      <c r="I9" s="296" t="s">
        <v>39</v>
      </c>
      <c r="J9" s="297"/>
      <c r="K9" s="115"/>
      <c r="L9" s="116" t="s">
        <v>26</v>
      </c>
      <c r="M9" s="117"/>
      <c r="N9" s="118" t="s">
        <v>26</v>
      </c>
      <c r="O9" s="119"/>
      <c r="P9" s="120"/>
      <c r="Q9" s="121" t="s">
        <v>26</v>
      </c>
      <c r="R9" s="122"/>
      <c r="S9" s="307" t="s">
        <v>52</v>
      </c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85"/>
      <c r="AI9" s="85"/>
      <c r="AJ9" s="85"/>
      <c r="AK9" s="184"/>
      <c r="AL9" s="85"/>
      <c r="AM9" s="85"/>
      <c r="AN9" s="85"/>
      <c r="AO9" s="85"/>
    </row>
    <row r="10" spans="1:43" s="21" customFormat="1" ht="61.5" customHeight="1" thickTop="1" thickBot="1" x14ac:dyDescent="0.25">
      <c r="A10" s="258" t="s">
        <v>0</v>
      </c>
      <c r="B10" s="255" t="s">
        <v>17</v>
      </c>
      <c r="C10" s="261" t="s">
        <v>76</v>
      </c>
      <c r="D10" s="262"/>
      <c r="E10" s="123" t="s">
        <v>31</v>
      </c>
      <c r="F10" s="124" t="s">
        <v>30</v>
      </c>
      <c r="G10" s="125"/>
      <c r="H10" s="126" t="s">
        <v>24</v>
      </c>
      <c r="I10" s="253" t="s">
        <v>65</v>
      </c>
      <c r="J10" s="254"/>
      <c r="K10" s="127"/>
      <c r="L10" s="342" t="s">
        <v>37</v>
      </c>
      <c r="M10" s="343"/>
      <c r="N10" s="343"/>
      <c r="O10" s="343"/>
      <c r="P10" s="344"/>
      <c r="Q10" s="351" t="s">
        <v>25</v>
      </c>
      <c r="R10" s="345" t="s">
        <v>34</v>
      </c>
      <c r="S10" s="305" t="s">
        <v>33</v>
      </c>
      <c r="T10" s="306"/>
      <c r="U10" s="348" t="s">
        <v>69</v>
      </c>
      <c r="V10" s="349"/>
      <c r="W10" s="349"/>
      <c r="X10" s="350"/>
      <c r="Y10" s="335" t="s">
        <v>32</v>
      </c>
      <c r="Z10" s="336"/>
      <c r="AA10" s="366" t="s">
        <v>61</v>
      </c>
      <c r="AB10" s="367"/>
      <c r="AC10" s="238" t="s">
        <v>69</v>
      </c>
      <c r="AD10" s="239"/>
      <c r="AE10" s="239"/>
      <c r="AF10" s="240"/>
      <c r="AG10" s="332" t="s">
        <v>49</v>
      </c>
      <c r="AH10" s="194" t="s">
        <v>34</v>
      </c>
      <c r="AI10" s="284" t="s">
        <v>63</v>
      </c>
      <c r="AJ10" s="327" t="s">
        <v>64</v>
      </c>
      <c r="AK10" s="199" t="s">
        <v>90</v>
      </c>
      <c r="AL10" s="245" t="s">
        <v>54</v>
      </c>
      <c r="AM10" s="245"/>
      <c r="AN10" s="245"/>
      <c r="AO10" s="246"/>
    </row>
    <row r="11" spans="1:43" s="23" customFormat="1" ht="17.25" customHeight="1" x14ac:dyDescent="0.2">
      <c r="A11" s="259"/>
      <c r="B11" s="256"/>
      <c r="C11" s="267" t="s">
        <v>1</v>
      </c>
      <c r="D11" s="338" t="s">
        <v>2</v>
      </c>
      <c r="E11" s="340" t="s">
        <v>9</v>
      </c>
      <c r="F11" s="313" t="s">
        <v>9</v>
      </c>
      <c r="G11" s="298" t="s">
        <v>29</v>
      </c>
      <c r="H11" s="321" t="s">
        <v>62</v>
      </c>
      <c r="I11" s="318" t="s">
        <v>10</v>
      </c>
      <c r="J11" s="263" t="s">
        <v>11</v>
      </c>
      <c r="K11" s="354" t="s">
        <v>16</v>
      </c>
      <c r="L11" s="128"/>
      <c r="M11" s="269" t="s">
        <v>35</v>
      </c>
      <c r="N11" s="129"/>
      <c r="O11" s="271" t="s">
        <v>36</v>
      </c>
      <c r="P11" s="265" t="s">
        <v>16</v>
      </c>
      <c r="Q11" s="352"/>
      <c r="R11" s="346"/>
      <c r="S11" s="356" t="s">
        <v>67</v>
      </c>
      <c r="T11" s="294" t="s">
        <v>68</v>
      </c>
      <c r="U11" s="362" t="s">
        <v>43</v>
      </c>
      <c r="V11" s="364" t="s">
        <v>42</v>
      </c>
      <c r="W11" s="241" t="s">
        <v>58</v>
      </c>
      <c r="X11" s="243" t="s">
        <v>59</v>
      </c>
      <c r="Y11" s="358" t="s">
        <v>44</v>
      </c>
      <c r="Z11" s="360" t="s">
        <v>45</v>
      </c>
      <c r="AA11" s="330" t="s">
        <v>70</v>
      </c>
      <c r="AB11" s="330" t="s">
        <v>71</v>
      </c>
      <c r="AC11" s="308" t="s">
        <v>42</v>
      </c>
      <c r="AD11" s="308" t="s">
        <v>46</v>
      </c>
      <c r="AE11" s="241" t="s">
        <v>59</v>
      </c>
      <c r="AF11" s="195" t="s">
        <v>57</v>
      </c>
      <c r="AG11" s="333"/>
      <c r="AH11" s="228" t="s">
        <v>93</v>
      </c>
      <c r="AI11" s="285"/>
      <c r="AJ11" s="328"/>
      <c r="AK11" s="228" t="s">
        <v>93</v>
      </c>
      <c r="AL11" s="247"/>
      <c r="AM11" s="247"/>
      <c r="AN11" s="247"/>
      <c r="AO11" s="248"/>
    </row>
    <row r="12" spans="1:43" s="22" customFormat="1" ht="36" customHeight="1" x14ac:dyDescent="0.2">
      <c r="A12" s="260"/>
      <c r="B12" s="257"/>
      <c r="C12" s="268"/>
      <c r="D12" s="339"/>
      <c r="E12" s="341"/>
      <c r="F12" s="314"/>
      <c r="G12" s="299"/>
      <c r="H12" s="322"/>
      <c r="I12" s="319"/>
      <c r="J12" s="264"/>
      <c r="K12" s="355"/>
      <c r="L12" s="130" t="s">
        <v>50</v>
      </c>
      <c r="M12" s="270"/>
      <c r="N12" s="131" t="s">
        <v>51</v>
      </c>
      <c r="O12" s="272"/>
      <c r="P12" s="266"/>
      <c r="Q12" s="353"/>
      <c r="R12" s="347"/>
      <c r="S12" s="357"/>
      <c r="T12" s="295"/>
      <c r="U12" s="363"/>
      <c r="V12" s="365"/>
      <c r="W12" s="242"/>
      <c r="X12" s="244"/>
      <c r="Y12" s="359"/>
      <c r="Z12" s="361"/>
      <c r="AA12" s="331"/>
      <c r="AB12" s="331"/>
      <c r="AC12" s="309"/>
      <c r="AD12" s="309"/>
      <c r="AE12" s="242"/>
      <c r="AF12" s="196" t="s">
        <v>60</v>
      </c>
      <c r="AG12" s="334"/>
      <c r="AH12" s="229">
        <f>'Sammelbescheinigung Seite 1'!AH38</f>
        <v>0</v>
      </c>
      <c r="AI12" s="286"/>
      <c r="AJ12" s="329"/>
      <c r="AK12" s="230">
        <f>'Sammelbescheinigung Seite 1'!AK38</f>
        <v>0</v>
      </c>
      <c r="AL12" s="247"/>
      <c r="AM12" s="247"/>
      <c r="AN12" s="247"/>
      <c r="AO12" s="248"/>
    </row>
    <row r="13" spans="1:43" s="25" customFormat="1" ht="18.75" customHeight="1" x14ac:dyDescent="0.2">
      <c r="A13" s="178">
        <v>26</v>
      </c>
      <c r="B13" s="45"/>
      <c r="C13" s="198"/>
      <c r="D13" s="45"/>
      <c r="E13" s="46"/>
      <c r="F13" s="47"/>
      <c r="G13" s="48"/>
      <c r="H13" s="35"/>
      <c r="I13" s="46"/>
      <c r="J13" s="47"/>
      <c r="K13" s="48">
        <f>IF(AND(I13&gt;0,J13&gt;0),DAYS360(I13,J13,TRUE)+1,0)</f>
        <v>0</v>
      </c>
      <c r="L13" s="49">
        <f t="shared" ref="L13:L37" si="0">IF(I13&gt;=E13,I13,E13)</f>
        <v>0</v>
      </c>
      <c r="M13" s="50">
        <f t="shared" ref="M13:M37" si="1">IF($G$6&gt;=L13,$G$6,L13)</f>
        <v>0</v>
      </c>
      <c r="N13" s="51">
        <f t="shared" ref="N13:N37" si="2">IF(AND(F13="",J13&lt;&gt;""),J13,IF(J13&lt;=F13,J13,F13))</f>
        <v>0</v>
      </c>
      <c r="O13" s="52">
        <f>IF($K$6&lt;=N13,$K$6,N13)</f>
        <v>0</v>
      </c>
      <c r="P13" s="53">
        <f>IF(AND(M13=0,O13=0),0,IF(AND(MONTH(O13)=2,DAY(O13)=28,OR(YEAR(O13)=2022,YEAR(O13)=2023,YEAR(O13)=2025,YEAR(O13)=2026,YEAR(O13)=2027,YEAR(O13)=2029,YEAR(O13)*2030,YEAR(O13)*2031)),DAYS360(M13,O13,TRUE)+3,IF(AND(MONTH(O13)=2,DAY(O13)=29,OR(YEAR(O13)=2024,YEAR(O13)=2028,YEAR(O13)=2032)),DAYS360(M13,O13,TRUE)+2,DAYS360(M13,O13,TRUE)+1)))</f>
        <v>0</v>
      </c>
      <c r="Q13" s="54">
        <f t="shared" ref="Q13:Q38" si="3">IF(P13&gt;I13,P13,I13)</f>
        <v>0</v>
      </c>
      <c r="R13" s="55">
        <f>SUM(S13:Z13)</f>
        <v>0</v>
      </c>
      <c r="S13" s="56" t="str">
        <f t="shared" ref="S13:S37" si="4">IF(AND(O13&lt;$F$122,H13="ALG II - familienversichert",,$H$5&lt;&gt;"Richtlinie über die Gewährung von Zuwendungen zur Förderung von Jugendwerkstätten"),P13*($I$121/30),"")</f>
        <v/>
      </c>
      <c r="T13" s="57" t="str">
        <f t="shared" ref="T13:T37" si="5">IF(AND(O13&gt;$G$121,H13="ALG II - familienversichert",,$H$5&lt;&gt;"Richtlinie über die Gewährung von Zuwendungen zur Förderung von Jugendwerkstätten"),P13*($I$122/30),"")</f>
        <v/>
      </c>
      <c r="U13" s="56" t="str">
        <f t="shared" ref="U13:U37" si="6">IF(AND(O13&lt;$F$122,H13="ALG II - pflichtversichert"),P13*($K$121/30),"")</f>
        <v/>
      </c>
      <c r="V13" s="57" t="str">
        <f t="shared" ref="V13:V37" si="7">IF(AND(O13&gt;$G$121,H13="ALG II - pflichtversichert"),P13*($K$122/30),"")</f>
        <v/>
      </c>
      <c r="W13" s="57" t="str">
        <f t="shared" ref="W13:W37" si="8">IF(AND(O13&lt;$F$122,H13="ALG I"),P13*($K$121/30),"")</f>
        <v/>
      </c>
      <c r="X13" s="57" t="str">
        <f t="shared" ref="X13:X37" si="9">IF(AND(O13&gt;$G$121,H13="ALG I"),P13*($K$122/30),"")</f>
        <v/>
      </c>
      <c r="Y13" s="58" t="str">
        <f t="shared" ref="Y13:Y37" si="10">IF(AND($AN$7&lt;$F$122,$H$5="Richtlinie über die Gewährung von Zuwendungen zur Förderung von Jugendwerkstätten"),$P13*($I$121/30),"")</f>
        <v/>
      </c>
      <c r="Z13" s="59" t="str">
        <f t="shared" ref="Z13:Z37" si="11">IF(AND($AN$7&gt;=$F$122,$H$5="Richtlinie über die Gewährung von Zuwendungen zur Förderung von Jugendwerkstätten"),$P13*($I$122/30),"")</f>
        <v/>
      </c>
      <c r="AA13" s="56" t="str">
        <f t="shared" ref="AA13:AA37" si="12">IF(AND($AN$7&gt;=$F$122,$H13="ALG II - familienversichert"),$P13*($I$122/30),"")</f>
        <v/>
      </c>
      <c r="AB13" s="56">
        <f t="shared" ref="AB13:AB37" si="13">IF(AND($AN$7&lt;$F$122,$H13="ALG II - familienversichert"),$P13*($I$121/30),)</f>
        <v>0</v>
      </c>
      <c r="AC13" s="57" t="str">
        <f t="shared" ref="AC13:AC37" si="14">IF(AND($AN$7&gt;=$F$122,$H13="ALG II - pflichtversichert"),$P13*($K$122/30),"")</f>
        <v/>
      </c>
      <c r="AD13" s="57" t="str">
        <f t="shared" ref="AD13:AD37" si="15">IF(AND($AN$7&lt;$F$122,$H13="ALG II - pflichtversichert"),$P13*($K$121/30),"")</f>
        <v/>
      </c>
      <c r="AE13" s="56" t="str">
        <f t="shared" ref="AE13:AE37" si="16">IF(AND($AN$7&gt;=$F$122,$H13="ALG I"),$P13*($K$122/30),"")</f>
        <v/>
      </c>
      <c r="AF13" s="56" t="str">
        <f t="shared" ref="AF13:AF37" si="17">IF(AND($AN$7&lt;$F$122,$H13="ALG I"),$P13*($K$121/30),"")</f>
        <v/>
      </c>
      <c r="AG13" s="60">
        <f>IF(OR($H$5="Richtlinie über die Gewährung von Zuwendungen zur Unterstützung Regionaler Fachkräftebündnisse durch Förderung von Fachkräfteprojekten für die Region 2021 - 2027", $H$5="Richtlinie über die Gewährung von Zuwendungen zur Förderung von Regionalen Initiativen und Kooperationen für Frauen am Arbeitsmarkt (RIKA)"),ROUND(1/30*P13,2)*$I$122,0)</f>
        <v>0</v>
      </c>
      <c r="AH13" s="83">
        <f>IF(AG13&lt;0,0,AG13)</f>
        <v>0</v>
      </c>
      <c r="AI13" s="83"/>
      <c r="AJ13" s="182">
        <f>AH13-AI13</f>
        <v>0</v>
      </c>
      <c r="AK13" s="186">
        <f>IF(P13&gt;0,P13/30,0)</f>
        <v>0</v>
      </c>
      <c r="AL13" s="368"/>
      <c r="AM13" s="369"/>
      <c r="AN13" s="369"/>
      <c r="AO13" s="370"/>
    </row>
    <row r="14" spans="1:43" s="25" customFormat="1" ht="18.75" customHeight="1" x14ac:dyDescent="0.2">
      <c r="A14" s="178">
        <v>27</v>
      </c>
      <c r="B14" s="45"/>
      <c r="C14" s="198"/>
      <c r="D14" s="45"/>
      <c r="E14" s="46"/>
      <c r="F14" s="47"/>
      <c r="G14" s="48"/>
      <c r="H14" s="35"/>
      <c r="I14" s="46"/>
      <c r="J14" s="47"/>
      <c r="K14" s="48">
        <f t="shared" ref="K14:K37" si="18">IF(AND(I14&gt;0,J14&gt;0),DAYS360(I14,J14,TRUE)+1,0)</f>
        <v>0</v>
      </c>
      <c r="L14" s="49">
        <f t="shared" si="0"/>
        <v>0</v>
      </c>
      <c r="M14" s="50">
        <f t="shared" si="1"/>
        <v>0</v>
      </c>
      <c r="N14" s="51">
        <f t="shared" si="2"/>
        <v>0</v>
      </c>
      <c r="O14" s="52">
        <f t="shared" ref="O14:O37" si="19">IF($K$6&lt;=N14,$K$6,N14)</f>
        <v>0</v>
      </c>
      <c r="P14" s="53">
        <f t="shared" ref="P14:P37" si="20">IF(AND(M14=0,O14=0),0,IF(AND(MONTH(O14)=2,DAY(O14)=28,OR(YEAR(O14)=2022,YEAR(O14)=2023,YEAR(O14)=2025,YEAR(O14)=2026,YEAR(O14)=2027,YEAR(O14)=2029,YEAR(O14)*2030,YEAR(O14)*2031)),DAYS360(M14,O14,TRUE)+3,IF(AND(MONTH(O14)=2,DAY(O14)=29,OR(YEAR(O14)=2024,YEAR(O14)=2028,YEAR(O14)=2032)),DAYS360(M14,O14,TRUE)+2,DAYS360(M14,O14,TRUE)+1)))</f>
        <v>0</v>
      </c>
      <c r="Q14" s="54">
        <f t="shared" si="3"/>
        <v>0</v>
      </c>
      <c r="R14" s="55">
        <f>SUM(S14:Z14)</f>
        <v>0</v>
      </c>
      <c r="S14" s="56" t="str">
        <f t="shared" si="4"/>
        <v/>
      </c>
      <c r="T14" s="57" t="str">
        <f t="shared" si="5"/>
        <v/>
      </c>
      <c r="U14" s="56" t="str">
        <f t="shared" si="6"/>
        <v/>
      </c>
      <c r="V14" s="57" t="str">
        <f t="shared" si="7"/>
        <v/>
      </c>
      <c r="W14" s="57" t="str">
        <f t="shared" si="8"/>
        <v/>
      </c>
      <c r="X14" s="57" t="str">
        <f t="shared" si="9"/>
        <v/>
      </c>
      <c r="Y14" s="58" t="str">
        <f t="shared" si="10"/>
        <v/>
      </c>
      <c r="Z14" s="59" t="str">
        <f t="shared" si="11"/>
        <v/>
      </c>
      <c r="AA14" s="56" t="str">
        <f t="shared" si="12"/>
        <v/>
      </c>
      <c r="AB14" s="56">
        <f t="shared" si="13"/>
        <v>0</v>
      </c>
      <c r="AC14" s="57" t="str">
        <f t="shared" si="14"/>
        <v/>
      </c>
      <c r="AD14" s="57" t="str">
        <f t="shared" si="15"/>
        <v/>
      </c>
      <c r="AE14" s="56" t="str">
        <f t="shared" si="16"/>
        <v/>
      </c>
      <c r="AF14" s="56" t="str">
        <f t="shared" si="17"/>
        <v/>
      </c>
      <c r="AG14" s="60">
        <f t="shared" ref="AG14:AG37" si="21">IF(OR($H$5="Richtlinie über die Gewährung von Zuwendungen zur Unterstützung Regionaler Fachkräftebündnisse durch Förderung von Fachkräfteprojekten für die Region 2021 - 2027", $H$5="Richtlinie über die Gewährung von Zuwendungen zur Förderung von Regionalen Initiativen und Kooperationen für Frauen am Arbeitsmarkt (RIKA)"),ROUND(1/30*P14,2)*$I$122,0)</f>
        <v>0</v>
      </c>
      <c r="AH14" s="83">
        <f t="shared" ref="AH14:AH37" si="22">IF(AG14&lt;0,0,AG14)</f>
        <v>0</v>
      </c>
      <c r="AI14" s="83"/>
      <c r="AJ14" s="182">
        <f t="shared" ref="AJ14:AJ37" si="23">AH14-AI14</f>
        <v>0</v>
      </c>
      <c r="AK14" s="186">
        <f t="shared" ref="AK14:AK37" si="24">IF(P14&gt;0,P14/30,0)</f>
        <v>0</v>
      </c>
      <c r="AL14" s="368"/>
      <c r="AM14" s="369"/>
      <c r="AN14" s="369"/>
      <c r="AO14" s="370"/>
    </row>
    <row r="15" spans="1:43" s="25" customFormat="1" ht="18.75" customHeight="1" x14ac:dyDescent="0.2">
      <c r="A15" s="178">
        <v>28</v>
      </c>
      <c r="B15" s="45"/>
      <c r="C15" s="61"/>
      <c r="D15" s="61"/>
      <c r="E15" s="46"/>
      <c r="F15" s="47"/>
      <c r="G15" s="48"/>
      <c r="H15" s="35"/>
      <c r="I15" s="46"/>
      <c r="J15" s="47"/>
      <c r="K15" s="48">
        <f t="shared" si="18"/>
        <v>0</v>
      </c>
      <c r="L15" s="49">
        <f t="shared" si="0"/>
        <v>0</v>
      </c>
      <c r="M15" s="50">
        <f t="shared" si="1"/>
        <v>0</v>
      </c>
      <c r="N15" s="51">
        <f t="shared" si="2"/>
        <v>0</v>
      </c>
      <c r="O15" s="52">
        <f t="shared" si="19"/>
        <v>0</v>
      </c>
      <c r="P15" s="53">
        <f t="shared" si="20"/>
        <v>0</v>
      </c>
      <c r="Q15" s="62">
        <f t="shared" si="3"/>
        <v>0</v>
      </c>
      <c r="R15" s="55">
        <f t="shared" ref="R15:R31" si="25">SUM(S15:Z15)</f>
        <v>0</v>
      </c>
      <c r="S15" s="56" t="str">
        <f t="shared" si="4"/>
        <v/>
      </c>
      <c r="T15" s="57" t="str">
        <f t="shared" si="5"/>
        <v/>
      </c>
      <c r="U15" s="56" t="str">
        <f t="shared" si="6"/>
        <v/>
      </c>
      <c r="V15" s="57" t="str">
        <f t="shared" si="7"/>
        <v/>
      </c>
      <c r="W15" s="57" t="str">
        <f t="shared" si="8"/>
        <v/>
      </c>
      <c r="X15" s="57" t="str">
        <f t="shared" si="9"/>
        <v/>
      </c>
      <c r="Y15" s="58" t="str">
        <f t="shared" si="10"/>
        <v/>
      </c>
      <c r="Z15" s="59" t="str">
        <f t="shared" si="11"/>
        <v/>
      </c>
      <c r="AA15" s="56" t="str">
        <f t="shared" si="12"/>
        <v/>
      </c>
      <c r="AB15" s="56">
        <f t="shared" si="13"/>
        <v>0</v>
      </c>
      <c r="AC15" s="57" t="str">
        <f t="shared" si="14"/>
        <v/>
      </c>
      <c r="AD15" s="57" t="str">
        <f t="shared" si="15"/>
        <v/>
      </c>
      <c r="AE15" s="56" t="str">
        <f t="shared" si="16"/>
        <v/>
      </c>
      <c r="AF15" s="56" t="str">
        <f t="shared" si="17"/>
        <v/>
      </c>
      <c r="AG15" s="60">
        <f t="shared" si="21"/>
        <v>0</v>
      </c>
      <c r="AH15" s="83">
        <f t="shared" si="22"/>
        <v>0</v>
      </c>
      <c r="AI15" s="83"/>
      <c r="AJ15" s="182">
        <f t="shared" si="23"/>
        <v>0</v>
      </c>
      <c r="AK15" s="186">
        <f t="shared" si="24"/>
        <v>0</v>
      </c>
      <c r="AL15" s="368"/>
      <c r="AM15" s="369"/>
      <c r="AN15" s="369"/>
      <c r="AO15" s="370"/>
    </row>
    <row r="16" spans="1:43" s="25" customFormat="1" ht="18.75" customHeight="1" x14ac:dyDescent="0.2">
      <c r="A16" s="178">
        <v>29</v>
      </c>
      <c r="B16" s="45"/>
      <c r="C16" s="61"/>
      <c r="D16" s="61"/>
      <c r="E16" s="46"/>
      <c r="F16" s="47"/>
      <c r="G16" s="48"/>
      <c r="H16" s="35"/>
      <c r="I16" s="46"/>
      <c r="J16" s="47"/>
      <c r="K16" s="48">
        <f t="shared" si="18"/>
        <v>0</v>
      </c>
      <c r="L16" s="49">
        <f t="shared" si="0"/>
        <v>0</v>
      </c>
      <c r="M16" s="50">
        <f t="shared" si="1"/>
        <v>0</v>
      </c>
      <c r="N16" s="51">
        <f t="shared" si="2"/>
        <v>0</v>
      </c>
      <c r="O16" s="52">
        <f t="shared" si="19"/>
        <v>0</v>
      </c>
      <c r="P16" s="53">
        <f t="shared" si="20"/>
        <v>0</v>
      </c>
      <c r="Q16" s="62">
        <f t="shared" si="3"/>
        <v>0</v>
      </c>
      <c r="R16" s="55">
        <f t="shared" si="25"/>
        <v>0</v>
      </c>
      <c r="S16" s="56" t="str">
        <f t="shared" si="4"/>
        <v/>
      </c>
      <c r="T16" s="57" t="str">
        <f t="shared" si="5"/>
        <v/>
      </c>
      <c r="U16" s="56" t="str">
        <f t="shared" si="6"/>
        <v/>
      </c>
      <c r="V16" s="57" t="str">
        <f t="shared" si="7"/>
        <v/>
      </c>
      <c r="W16" s="57" t="str">
        <f t="shared" si="8"/>
        <v/>
      </c>
      <c r="X16" s="57" t="str">
        <f t="shared" si="9"/>
        <v/>
      </c>
      <c r="Y16" s="58" t="str">
        <f t="shared" si="10"/>
        <v/>
      </c>
      <c r="Z16" s="59" t="str">
        <f t="shared" si="11"/>
        <v/>
      </c>
      <c r="AA16" s="56" t="str">
        <f t="shared" si="12"/>
        <v/>
      </c>
      <c r="AB16" s="56">
        <f t="shared" si="13"/>
        <v>0</v>
      </c>
      <c r="AC16" s="57" t="str">
        <f t="shared" si="14"/>
        <v/>
      </c>
      <c r="AD16" s="57" t="str">
        <f t="shared" si="15"/>
        <v/>
      </c>
      <c r="AE16" s="56" t="str">
        <f t="shared" si="16"/>
        <v/>
      </c>
      <c r="AF16" s="56" t="str">
        <f t="shared" si="17"/>
        <v/>
      </c>
      <c r="AG16" s="60">
        <f t="shared" si="21"/>
        <v>0</v>
      </c>
      <c r="AH16" s="83">
        <f t="shared" si="22"/>
        <v>0</v>
      </c>
      <c r="AI16" s="83"/>
      <c r="AJ16" s="182">
        <f t="shared" si="23"/>
        <v>0</v>
      </c>
      <c r="AK16" s="186">
        <f t="shared" si="24"/>
        <v>0</v>
      </c>
      <c r="AL16" s="368"/>
      <c r="AM16" s="369"/>
      <c r="AN16" s="369"/>
      <c r="AO16" s="370"/>
    </row>
    <row r="17" spans="1:41" s="25" customFormat="1" ht="18.75" customHeight="1" x14ac:dyDescent="0.2">
      <c r="A17" s="178">
        <v>30</v>
      </c>
      <c r="B17" s="45"/>
      <c r="C17" s="61"/>
      <c r="D17" s="61"/>
      <c r="E17" s="46"/>
      <c r="F17" s="47"/>
      <c r="G17" s="48"/>
      <c r="H17" s="35"/>
      <c r="I17" s="46"/>
      <c r="J17" s="47"/>
      <c r="K17" s="48">
        <f t="shared" si="18"/>
        <v>0</v>
      </c>
      <c r="L17" s="49">
        <f t="shared" si="0"/>
        <v>0</v>
      </c>
      <c r="M17" s="50">
        <f t="shared" si="1"/>
        <v>0</v>
      </c>
      <c r="N17" s="51">
        <f t="shared" si="2"/>
        <v>0</v>
      </c>
      <c r="O17" s="52">
        <f t="shared" si="19"/>
        <v>0</v>
      </c>
      <c r="P17" s="53">
        <f t="shared" si="20"/>
        <v>0</v>
      </c>
      <c r="Q17" s="62">
        <f t="shared" si="3"/>
        <v>0</v>
      </c>
      <c r="R17" s="55">
        <f t="shared" si="25"/>
        <v>0</v>
      </c>
      <c r="S17" s="56" t="str">
        <f t="shared" si="4"/>
        <v/>
      </c>
      <c r="T17" s="57" t="str">
        <f t="shared" si="5"/>
        <v/>
      </c>
      <c r="U17" s="56" t="str">
        <f t="shared" si="6"/>
        <v/>
      </c>
      <c r="V17" s="57" t="str">
        <f t="shared" si="7"/>
        <v/>
      </c>
      <c r="W17" s="57" t="str">
        <f t="shared" si="8"/>
        <v/>
      </c>
      <c r="X17" s="57" t="str">
        <f t="shared" si="9"/>
        <v/>
      </c>
      <c r="Y17" s="58" t="str">
        <f t="shared" si="10"/>
        <v/>
      </c>
      <c r="Z17" s="59" t="str">
        <f t="shared" si="11"/>
        <v/>
      </c>
      <c r="AA17" s="56" t="str">
        <f t="shared" si="12"/>
        <v/>
      </c>
      <c r="AB17" s="56">
        <f t="shared" si="13"/>
        <v>0</v>
      </c>
      <c r="AC17" s="57" t="str">
        <f t="shared" si="14"/>
        <v/>
      </c>
      <c r="AD17" s="57" t="str">
        <f t="shared" si="15"/>
        <v/>
      </c>
      <c r="AE17" s="56" t="str">
        <f t="shared" si="16"/>
        <v/>
      </c>
      <c r="AF17" s="56" t="str">
        <f t="shared" si="17"/>
        <v/>
      </c>
      <c r="AG17" s="60">
        <f t="shared" si="21"/>
        <v>0</v>
      </c>
      <c r="AH17" s="83">
        <f t="shared" si="22"/>
        <v>0</v>
      </c>
      <c r="AI17" s="83"/>
      <c r="AJ17" s="182">
        <f t="shared" si="23"/>
        <v>0</v>
      </c>
      <c r="AK17" s="186">
        <f t="shared" si="24"/>
        <v>0</v>
      </c>
      <c r="AL17" s="368"/>
      <c r="AM17" s="369"/>
      <c r="AN17" s="369"/>
      <c r="AO17" s="370"/>
    </row>
    <row r="18" spans="1:41" s="25" customFormat="1" ht="18.75" customHeight="1" x14ac:dyDescent="0.2">
      <c r="A18" s="178">
        <v>31</v>
      </c>
      <c r="B18" s="45"/>
      <c r="C18" s="61"/>
      <c r="D18" s="61"/>
      <c r="E18" s="46"/>
      <c r="F18" s="47"/>
      <c r="G18" s="48"/>
      <c r="H18" s="35"/>
      <c r="I18" s="46"/>
      <c r="J18" s="47"/>
      <c r="K18" s="48">
        <f t="shared" si="18"/>
        <v>0</v>
      </c>
      <c r="L18" s="49">
        <f t="shared" si="0"/>
        <v>0</v>
      </c>
      <c r="M18" s="50">
        <f t="shared" si="1"/>
        <v>0</v>
      </c>
      <c r="N18" s="51">
        <f t="shared" si="2"/>
        <v>0</v>
      </c>
      <c r="O18" s="52">
        <f t="shared" si="19"/>
        <v>0</v>
      </c>
      <c r="P18" s="53">
        <f t="shared" si="20"/>
        <v>0</v>
      </c>
      <c r="Q18" s="62">
        <f t="shared" si="3"/>
        <v>0</v>
      </c>
      <c r="R18" s="55">
        <f t="shared" si="25"/>
        <v>0</v>
      </c>
      <c r="S18" s="56" t="str">
        <f t="shared" si="4"/>
        <v/>
      </c>
      <c r="T18" s="57" t="str">
        <f t="shared" si="5"/>
        <v/>
      </c>
      <c r="U18" s="56" t="str">
        <f t="shared" si="6"/>
        <v/>
      </c>
      <c r="V18" s="57" t="str">
        <f t="shared" si="7"/>
        <v/>
      </c>
      <c r="W18" s="57" t="str">
        <f t="shared" si="8"/>
        <v/>
      </c>
      <c r="X18" s="57" t="str">
        <f t="shared" si="9"/>
        <v/>
      </c>
      <c r="Y18" s="58" t="str">
        <f t="shared" si="10"/>
        <v/>
      </c>
      <c r="Z18" s="59" t="str">
        <f t="shared" si="11"/>
        <v/>
      </c>
      <c r="AA18" s="56" t="str">
        <f t="shared" si="12"/>
        <v/>
      </c>
      <c r="AB18" s="56">
        <f t="shared" si="13"/>
        <v>0</v>
      </c>
      <c r="AC18" s="57" t="str">
        <f t="shared" si="14"/>
        <v/>
      </c>
      <c r="AD18" s="57" t="str">
        <f t="shared" si="15"/>
        <v/>
      </c>
      <c r="AE18" s="56" t="str">
        <f t="shared" si="16"/>
        <v/>
      </c>
      <c r="AF18" s="56" t="str">
        <f t="shared" si="17"/>
        <v/>
      </c>
      <c r="AG18" s="60">
        <f t="shared" si="21"/>
        <v>0</v>
      </c>
      <c r="AH18" s="83">
        <f t="shared" si="22"/>
        <v>0</v>
      </c>
      <c r="AI18" s="83"/>
      <c r="AJ18" s="182">
        <f t="shared" si="23"/>
        <v>0</v>
      </c>
      <c r="AK18" s="186">
        <f t="shared" si="24"/>
        <v>0</v>
      </c>
      <c r="AL18" s="368"/>
      <c r="AM18" s="369"/>
      <c r="AN18" s="369"/>
      <c r="AO18" s="370"/>
    </row>
    <row r="19" spans="1:41" s="25" customFormat="1" ht="18.75" customHeight="1" x14ac:dyDescent="0.2">
      <c r="A19" s="178">
        <v>32</v>
      </c>
      <c r="B19" s="45"/>
      <c r="C19" s="61"/>
      <c r="D19" s="61"/>
      <c r="E19" s="46"/>
      <c r="F19" s="47"/>
      <c r="G19" s="48"/>
      <c r="H19" s="35"/>
      <c r="I19" s="46"/>
      <c r="J19" s="47"/>
      <c r="K19" s="48">
        <f t="shared" si="18"/>
        <v>0</v>
      </c>
      <c r="L19" s="49">
        <f t="shared" si="0"/>
        <v>0</v>
      </c>
      <c r="M19" s="50">
        <f t="shared" si="1"/>
        <v>0</v>
      </c>
      <c r="N19" s="51">
        <f t="shared" si="2"/>
        <v>0</v>
      </c>
      <c r="O19" s="52">
        <f t="shared" si="19"/>
        <v>0</v>
      </c>
      <c r="P19" s="53">
        <f t="shared" si="20"/>
        <v>0</v>
      </c>
      <c r="Q19" s="62">
        <f t="shared" si="3"/>
        <v>0</v>
      </c>
      <c r="R19" s="55">
        <f t="shared" si="25"/>
        <v>0</v>
      </c>
      <c r="S19" s="56" t="str">
        <f t="shared" si="4"/>
        <v/>
      </c>
      <c r="T19" s="57" t="str">
        <f t="shared" si="5"/>
        <v/>
      </c>
      <c r="U19" s="56" t="str">
        <f t="shared" si="6"/>
        <v/>
      </c>
      <c r="V19" s="57" t="str">
        <f t="shared" si="7"/>
        <v/>
      </c>
      <c r="W19" s="57" t="str">
        <f t="shared" si="8"/>
        <v/>
      </c>
      <c r="X19" s="57" t="str">
        <f t="shared" si="9"/>
        <v/>
      </c>
      <c r="Y19" s="58" t="str">
        <f t="shared" si="10"/>
        <v/>
      </c>
      <c r="Z19" s="59" t="str">
        <f t="shared" si="11"/>
        <v/>
      </c>
      <c r="AA19" s="56" t="str">
        <f t="shared" si="12"/>
        <v/>
      </c>
      <c r="AB19" s="56">
        <f t="shared" si="13"/>
        <v>0</v>
      </c>
      <c r="AC19" s="57" t="str">
        <f t="shared" si="14"/>
        <v/>
      </c>
      <c r="AD19" s="57" t="str">
        <f t="shared" si="15"/>
        <v/>
      </c>
      <c r="AE19" s="56" t="str">
        <f t="shared" si="16"/>
        <v/>
      </c>
      <c r="AF19" s="56" t="str">
        <f t="shared" si="17"/>
        <v/>
      </c>
      <c r="AG19" s="60">
        <f t="shared" si="21"/>
        <v>0</v>
      </c>
      <c r="AH19" s="83">
        <f t="shared" si="22"/>
        <v>0</v>
      </c>
      <c r="AI19" s="83"/>
      <c r="AJ19" s="182">
        <f t="shared" si="23"/>
        <v>0</v>
      </c>
      <c r="AK19" s="186">
        <f t="shared" si="24"/>
        <v>0</v>
      </c>
      <c r="AL19" s="368"/>
      <c r="AM19" s="369"/>
      <c r="AN19" s="369"/>
      <c r="AO19" s="370"/>
    </row>
    <row r="20" spans="1:41" s="25" customFormat="1" ht="18.75" customHeight="1" x14ac:dyDescent="0.2">
      <c r="A20" s="178">
        <v>33</v>
      </c>
      <c r="B20" s="45"/>
      <c r="C20" s="61"/>
      <c r="D20" s="61"/>
      <c r="E20" s="46"/>
      <c r="F20" s="47"/>
      <c r="G20" s="48"/>
      <c r="H20" s="35"/>
      <c r="I20" s="46"/>
      <c r="J20" s="47"/>
      <c r="K20" s="48">
        <f t="shared" si="18"/>
        <v>0</v>
      </c>
      <c r="L20" s="49">
        <f t="shared" si="0"/>
        <v>0</v>
      </c>
      <c r="M20" s="50">
        <f t="shared" si="1"/>
        <v>0</v>
      </c>
      <c r="N20" s="51">
        <f t="shared" si="2"/>
        <v>0</v>
      </c>
      <c r="O20" s="52">
        <f t="shared" si="19"/>
        <v>0</v>
      </c>
      <c r="P20" s="53">
        <f t="shared" si="20"/>
        <v>0</v>
      </c>
      <c r="Q20" s="62">
        <f t="shared" si="3"/>
        <v>0</v>
      </c>
      <c r="R20" s="55">
        <f t="shared" si="25"/>
        <v>0</v>
      </c>
      <c r="S20" s="56" t="str">
        <f t="shared" si="4"/>
        <v/>
      </c>
      <c r="T20" s="57" t="str">
        <f t="shared" si="5"/>
        <v/>
      </c>
      <c r="U20" s="56" t="str">
        <f t="shared" si="6"/>
        <v/>
      </c>
      <c r="V20" s="57" t="str">
        <f t="shared" si="7"/>
        <v/>
      </c>
      <c r="W20" s="57" t="str">
        <f t="shared" si="8"/>
        <v/>
      </c>
      <c r="X20" s="57" t="str">
        <f t="shared" si="9"/>
        <v/>
      </c>
      <c r="Y20" s="58" t="str">
        <f t="shared" si="10"/>
        <v/>
      </c>
      <c r="Z20" s="59" t="str">
        <f t="shared" si="11"/>
        <v/>
      </c>
      <c r="AA20" s="56" t="str">
        <f t="shared" si="12"/>
        <v/>
      </c>
      <c r="AB20" s="56">
        <f t="shared" si="13"/>
        <v>0</v>
      </c>
      <c r="AC20" s="57" t="str">
        <f t="shared" si="14"/>
        <v/>
      </c>
      <c r="AD20" s="57" t="str">
        <f t="shared" si="15"/>
        <v/>
      </c>
      <c r="AE20" s="56" t="str">
        <f t="shared" si="16"/>
        <v/>
      </c>
      <c r="AF20" s="56" t="str">
        <f t="shared" si="17"/>
        <v/>
      </c>
      <c r="AG20" s="60">
        <f t="shared" si="21"/>
        <v>0</v>
      </c>
      <c r="AH20" s="83">
        <f t="shared" si="22"/>
        <v>0</v>
      </c>
      <c r="AI20" s="83"/>
      <c r="AJ20" s="182">
        <f t="shared" si="23"/>
        <v>0</v>
      </c>
      <c r="AK20" s="186">
        <f t="shared" si="24"/>
        <v>0</v>
      </c>
      <c r="AL20" s="368"/>
      <c r="AM20" s="369"/>
      <c r="AN20" s="369"/>
      <c r="AO20" s="370"/>
    </row>
    <row r="21" spans="1:41" s="25" customFormat="1" ht="18.75" customHeight="1" x14ac:dyDescent="0.2">
      <c r="A21" s="178">
        <v>34</v>
      </c>
      <c r="B21" s="45"/>
      <c r="C21" s="61"/>
      <c r="D21" s="61"/>
      <c r="E21" s="46"/>
      <c r="F21" s="47"/>
      <c r="G21" s="48"/>
      <c r="H21" s="35"/>
      <c r="I21" s="46"/>
      <c r="J21" s="47"/>
      <c r="K21" s="48">
        <f t="shared" si="18"/>
        <v>0</v>
      </c>
      <c r="L21" s="49">
        <f t="shared" si="0"/>
        <v>0</v>
      </c>
      <c r="M21" s="50">
        <f t="shared" si="1"/>
        <v>0</v>
      </c>
      <c r="N21" s="51">
        <f t="shared" si="2"/>
        <v>0</v>
      </c>
      <c r="O21" s="52">
        <f t="shared" si="19"/>
        <v>0</v>
      </c>
      <c r="P21" s="53">
        <f t="shared" si="20"/>
        <v>0</v>
      </c>
      <c r="Q21" s="62">
        <f t="shared" si="3"/>
        <v>0</v>
      </c>
      <c r="R21" s="55">
        <f t="shared" si="25"/>
        <v>0</v>
      </c>
      <c r="S21" s="56" t="str">
        <f t="shared" si="4"/>
        <v/>
      </c>
      <c r="T21" s="57" t="str">
        <f t="shared" si="5"/>
        <v/>
      </c>
      <c r="U21" s="56" t="str">
        <f t="shared" si="6"/>
        <v/>
      </c>
      <c r="V21" s="57" t="str">
        <f t="shared" si="7"/>
        <v/>
      </c>
      <c r="W21" s="57" t="str">
        <f t="shared" si="8"/>
        <v/>
      </c>
      <c r="X21" s="57" t="str">
        <f t="shared" si="9"/>
        <v/>
      </c>
      <c r="Y21" s="58" t="str">
        <f t="shared" si="10"/>
        <v/>
      </c>
      <c r="Z21" s="59" t="str">
        <f t="shared" si="11"/>
        <v/>
      </c>
      <c r="AA21" s="56" t="str">
        <f t="shared" si="12"/>
        <v/>
      </c>
      <c r="AB21" s="56">
        <f t="shared" si="13"/>
        <v>0</v>
      </c>
      <c r="AC21" s="57" t="str">
        <f t="shared" si="14"/>
        <v/>
      </c>
      <c r="AD21" s="57" t="str">
        <f t="shared" si="15"/>
        <v/>
      </c>
      <c r="AE21" s="56" t="str">
        <f t="shared" si="16"/>
        <v/>
      </c>
      <c r="AF21" s="56" t="str">
        <f t="shared" si="17"/>
        <v/>
      </c>
      <c r="AG21" s="60">
        <f t="shared" si="21"/>
        <v>0</v>
      </c>
      <c r="AH21" s="83">
        <f t="shared" si="22"/>
        <v>0</v>
      </c>
      <c r="AI21" s="83"/>
      <c r="AJ21" s="182">
        <f t="shared" si="23"/>
        <v>0</v>
      </c>
      <c r="AK21" s="186">
        <f t="shared" si="24"/>
        <v>0</v>
      </c>
      <c r="AL21" s="368"/>
      <c r="AM21" s="369"/>
      <c r="AN21" s="369"/>
      <c r="AO21" s="370"/>
    </row>
    <row r="22" spans="1:41" s="25" customFormat="1" ht="18.75" customHeight="1" x14ac:dyDescent="0.2">
      <c r="A22" s="178">
        <v>35</v>
      </c>
      <c r="B22" s="45"/>
      <c r="C22" s="61"/>
      <c r="D22" s="61"/>
      <c r="E22" s="46"/>
      <c r="F22" s="47"/>
      <c r="G22" s="48"/>
      <c r="H22" s="35"/>
      <c r="I22" s="46"/>
      <c r="J22" s="47"/>
      <c r="K22" s="48">
        <f t="shared" si="18"/>
        <v>0</v>
      </c>
      <c r="L22" s="49">
        <f t="shared" si="0"/>
        <v>0</v>
      </c>
      <c r="M22" s="50">
        <f t="shared" si="1"/>
        <v>0</v>
      </c>
      <c r="N22" s="51">
        <f t="shared" si="2"/>
        <v>0</v>
      </c>
      <c r="O22" s="52">
        <f t="shared" si="19"/>
        <v>0</v>
      </c>
      <c r="P22" s="53">
        <f t="shared" si="20"/>
        <v>0</v>
      </c>
      <c r="Q22" s="62">
        <f t="shared" si="3"/>
        <v>0</v>
      </c>
      <c r="R22" s="55">
        <f>SUM(S22:Z22)</f>
        <v>0</v>
      </c>
      <c r="S22" s="56" t="str">
        <f t="shared" si="4"/>
        <v/>
      </c>
      <c r="T22" s="57" t="str">
        <f t="shared" si="5"/>
        <v/>
      </c>
      <c r="U22" s="56" t="str">
        <f t="shared" si="6"/>
        <v/>
      </c>
      <c r="V22" s="57" t="str">
        <f t="shared" si="7"/>
        <v/>
      </c>
      <c r="W22" s="57" t="str">
        <f t="shared" si="8"/>
        <v/>
      </c>
      <c r="X22" s="57" t="str">
        <f t="shared" si="9"/>
        <v/>
      </c>
      <c r="Y22" s="58" t="str">
        <f t="shared" si="10"/>
        <v/>
      </c>
      <c r="Z22" s="59" t="str">
        <f t="shared" si="11"/>
        <v/>
      </c>
      <c r="AA22" s="56" t="str">
        <f t="shared" si="12"/>
        <v/>
      </c>
      <c r="AB22" s="56">
        <f t="shared" si="13"/>
        <v>0</v>
      </c>
      <c r="AC22" s="57" t="str">
        <f t="shared" si="14"/>
        <v/>
      </c>
      <c r="AD22" s="57" t="str">
        <f t="shared" si="15"/>
        <v/>
      </c>
      <c r="AE22" s="56" t="str">
        <f t="shared" si="16"/>
        <v/>
      </c>
      <c r="AF22" s="56" t="str">
        <f t="shared" si="17"/>
        <v/>
      </c>
      <c r="AG22" s="60">
        <f t="shared" si="21"/>
        <v>0</v>
      </c>
      <c r="AH22" s="83">
        <f>IF(AG22&lt;0,0,AG22)</f>
        <v>0</v>
      </c>
      <c r="AI22" s="83"/>
      <c r="AJ22" s="182">
        <f t="shared" si="23"/>
        <v>0</v>
      </c>
      <c r="AK22" s="186">
        <f t="shared" si="24"/>
        <v>0</v>
      </c>
      <c r="AL22" s="368"/>
      <c r="AM22" s="369"/>
      <c r="AN22" s="369"/>
      <c r="AO22" s="370"/>
    </row>
    <row r="23" spans="1:41" s="25" customFormat="1" ht="18.75" customHeight="1" x14ac:dyDescent="0.2">
      <c r="A23" s="178">
        <v>36</v>
      </c>
      <c r="B23" s="45"/>
      <c r="C23" s="61"/>
      <c r="D23" s="61"/>
      <c r="E23" s="46"/>
      <c r="F23" s="47"/>
      <c r="G23" s="48"/>
      <c r="H23" s="35"/>
      <c r="I23" s="46"/>
      <c r="J23" s="47"/>
      <c r="K23" s="48">
        <f t="shared" si="18"/>
        <v>0</v>
      </c>
      <c r="L23" s="49">
        <f t="shared" si="0"/>
        <v>0</v>
      </c>
      <c r="M23" s="50">
        <f t="shared" si="1"/>
        <v>0</v>
      </c>
      <c r="N23" s="51">
        <f t="shared" si="2"/>
        <v>0</v>
      </c>
      <c r="O23" s="52">
        <f t="shared" si="19"/>
        <v>0</v>
      </c>
      <c r="P23" s="53">
        <f t="shared" si="20"/>
        <v>0</v>
      </c>
      <c r="Q23" s="62">
        <f t="shared" si="3"/>
        <v>0</v>
      </c>
      <c r="R23" s="55">
        <f>SUM(S23:Z23)</f>
        <v>0</v>
      </c>
      <c r="S23" s="56" t="str">
        <f t="shared" si="4"/>
        <v/>
      </c>
      <c r="T23" s="57" t="str">
        <f t="shared" si="5"/>
        <v/>
      </c>
      <c r="U23" s="56" t="str">
        <f t="shared" si="6"/>
        <v/>
      </c>
      <c r="V23" s="57" t="str">
        <f t="shared" si="7"/>
        <v/>
      </c>
      <c r="W23" s="57" t="str">
        <f t="shared" si="8"/>
        <v/>
      </c>
      <c r="X23" s="57" t="str">
        <f t="shared" si="9"/>
        <v/>
      </c>
      <c r="Y23" s="58" t="str">
        <f t="shared" si="10"/>
        <v/>
      </c>
      <c r="Z23" s="59" t="str">
        <f t="shared" si="11"/>
        <v/>
      </c>
      <c r="AA23" s="56" t="str">
        <f t="shared" si="12"/>
        <v/>
      </c>
      <c r="AB23" s="56">
        <f t="shared" si="13"/>
        <v>0</v>
      </c>
      <c r="AC23" s="57" t="str">
        <f t="shared" si="14"/>
        <v/>
      </c>
      <c r="AD23" s="57" t="str">
        <f t="shared" si="15"/>
        <v/>
      </c>
      <c r="AE23" s="56" t="str">
        <f t="shared" si="16"/>
        <v/>
      </c>
      <c r="AF23" s="56" t="str">
        <f t="shared" si="17"/>
        <v/>
      </c>
      <c r="AG23" s="60">
        <f t="shared" si="21"/>
        <v>0</v>
      </c>
      <c r="AH23" s="83">
        <f>IF(AG23&lt;0,0,AG23)</f>
        <v>0</v>
      </c>
      <c r="AI23" s="83"/>
      <c r="AJ23" s="182">
        <f t="shared" si="23"/>
        <v>0</v>
      </c>
      <c r="AK23" s="186">
        <f t="shared" si="24"/>
        <v>0</v>
      </c>
      <c r="AL23" s="368"/>
      <c r="AM23" s="369"/>
      <c r="AN23" s="369"/>
      <c r="AO23" s="370"/>
    </row>
    <row r="24" spans="1:41" s="25" customFormat="1" ht="18.75" customHeight="1" x14ac:dyDescent="0.2">
      <c r="A24" s="178">
        <v>37</v>
      </c>
      <c r="B24" s="45"/>
      <c r="C24" s="61"/>
      <c r="D24" s="61"/>
      <c r="E24" s="46"/>
      <c r="F24" s="47"/>
      <c r="G24" s="48"/>
      <c r="H24" s="35"/>
      <c r="I24" s="46"/>
      <c r="J24" s="47"/>
      <c r="K24" s="48">
        <f t="shared" si="18"/>
        <v>0</v>
      </c>
      <c r="L24" s="49">
        <f t="shared" si="0"/>
        <v>0</v>
      </c>
      <c r="M24" s="50">
        <f t="shared" si="1"/>
        <v>0</v>
      </c>
      <c r="N24" s="51">
        <f t="shared" si="2"/>
        <v>0</v>
      </c>
      <c r="O24" s="52">
        <f t="shared" si="19"/>
        <v>0</v>
      </c>
      <c r="P24" s="53">
        <f t="shared" si="20"/>
        <v>0</v>
      </c>
      <c r="Q24" s="62">
        <f t="shared" si="3"/>
        <v>0</v>
      </c>
      <c r="R24" s="55">
        <f>SUM(S24:Z24)</f>
        <v>0</v>
      </c>
      <c r="S24" s="56" t="str">
        <f t="shared" si="4"/>
        <v/>
      </c>
      <c r="T24" s="57" t="str">
        <f t="shared" si="5"/>
        <v/>
      </c>
      <c r="U24" s="56" t="str">
        <f t="shared" si="6"/>
        <v/>
      </c>
      <c r="V24" s="57" t="str">
        <f t="shared" si="7"/>
        <v/>
      </c>
      <c r="W24" s="57" t="str">
        <f t="shared" si="8"/>
        <v/>
      </c>
      <c r="X24" s="57" t="str">
        <f t="shared" si="9"/>
        <v/>
      </c>
      <c r="Y24" s="58" t="str">
        <f t="shared" si="10"/>
        <v/>
      </c>
      <c r="Z24" s="59" t="str">
        <f t="shared" si="11"/>
        <v/>
      </c>
      <c r="AA24" s="56" t="str">
        <f t="shared" si="12"/>
        <v/>
      </c>
      <c r="AB24" s="56">
        <f t="shared" si="13"/>
        <v>0</v>
      </c>
      <c r="AC24" s="57" t="str">
        <f t="shared" si="14"/>
        <v/>
      </c>
      <c r="AD24" s="57" t="str">
        <f t="shared" si="15"/>
        <v/>
      </c>
      <c r="AE24" s="56" t="str">
        <f t="shared" si="16"/>
        <v/>
      </c>
      <c r="AF24" s="56" t="str">
        <f t="shared" si="17"/>
        <v/>
      </c>
      <c r="AG24" s="60">
        <f t="shared" si="21"/>
        <v>0</v>
      </c>
      <c r="AH24" s="83">
        <f>IF(AG24&lt;0,0,AG24)</f>
        <v>0</v>
      </c>
      <c r="AI24" s="83"/>
      <c r="AJ24" s="182">
        <f t="shared" si="23"/>
        <v>0</v>
      </c>
      <c r="AK24" s="186">
        <f t="shared" si="24"/>
        <v>0</v>
      </c>
      <c r="AL24" s="368"/>
      <c r="AM24" s="369"/>
      <c r="AN24" s="369"/>
      <c r="AO24" s="370"/>
    </row>
    <row r="25" spans="1:41" s="25" customFormat="1" ht="18.75" customHeight="1" x14ac:dyDescent="0.2">
      <c r="A25" s="178">
        <v>38</v>
      </c>
      <c r="B25" s="45"/>
      <c r="C25" s="61"/>
      <c r="D25" s="61"/>
      <c r="E25" s="46"/>
      <c r="F25" s="47"/>
      <c r="G25" s="48"/>
      <c r="H25" s="35"/>
      <c r="I25" s="46"/>
      <c r="J25" s="47"/>
      <c r="K25" s="48">
        <f t="shared" si="18"/>
        <v>0</v>
      </c>
      <c r="L25" s="49">
        <f t="shared" si="0"/>
        <v>0</v>
      </c>
      <c r="M25" s="50">
        <f t="shared" si="1"/>
        <v>0</v>
      </c>
      <c r="N25" s="51">
        <f t="shared" si="2"/>
        <v>0</v>
      </c>
      <c r="O25" s="52">
        <f t="shared" si="19"/>
        <v>0</v>
      </c>
      <c r="P25" s="53">
        <f t="shared" si="20"/>
        <v>0</v>
      </c>
      <c r="Q25" s="62">
        <f t="shared" si="3"/>
        <v>0</v>
      </c>
      <c r="R25" s="55">
        <f>SUM(S25:Z25)</f>
        <v>0</v>
      </c>
      <c r="S25" s="56" t="str">
        <f t="shared" si="4"/>
        <v/>
      </c>
      <c r="T25" s="57" t="str">
        <f t="shared" si="5"/>
        <v/>
      </c>
      <c r="U25" s="56" t="str">
        <f t="shared" si="6"/>
        <v/>
      </c>
      <c r="V25" s="57" t="str">
        <f t="shared" si="7"/>
        <v/>
      </c>
      <c r="W25" s="57" t="str">
        <f t="shared" si="8"/>
        <v/>
      </c>
      <c r="X25" s="57" t="str">
        <f t="shared" si="9"/>
        <v/>
      </c>
      <c r="Y25" s="58" t="str">
        <f t="shared" si="10"/>
        <v/>
      </c>
      <c r="Z25" s="59" t="str">
        <f t="shared" si="11"/>
        <v/>
      </c>
      <c r="AA25" s="56" t="str">
        <f t="shared" si="12"/>
        <v/>
      </c>
      <c r="AB25" s="56">
        <f t="shared" si="13"/>
        <v>0</v>
      </c>
      <c r="AC25" s="57" t="str">
        <f t="shared" si="14"/>
        <v/>
      </c>
      <c r="AD25" s="57" t="str">
        <f t="shared" si="15"/>
        <v/>
      </c>
      <c r="AE25" s="56" t="str">
        <f t="shared" si="16"/>
        <v/>
      </c>
      <c r="AF25" s="56" t="str">
        <f t="shared" si="17"/>
        <v/>
      </c>
      <c r="AG25" s="60">
        <f t="shared" si="21"/>
        <v>0</v>
      </c>
      <c r="AH25" s="83">
        <f>IF(AG25&lt;0,0,AG25)</f>
        <v>0</v>
      </c>
      <c r="AI25" s="83"/>
      <c r="AJ25" s="182">
        <f t="shared" si="23"/>
        <v>0</v>
      </c>
      <c r="AK25" s="186">
        <f t="shared" si="24"/>
        <v>0</v>
      </c>
      <c r="AL25" s="368"/>
      <c r="AM25" s="369"/>
      <c r="AN25" s="369"/>
      <c r="AO25" s="370"/>
    </row>
    <row r="26" spans="1:41" s="25" customFormat="1" ht="18.75" customHeight="1" x14ac:dyDescent="0.2">
      <c r="A26" s="178">
        <v>39</v>
      </c>
      <c r="B26" s="45"/>
      <c r="C26" s="61"/>
      <c r="D26" s="61"/>
      <c r="E26" s="46"/>
      <c r="F26" s="47"/>
      <c r="G26" s="48"/>
      <c r="H26" s="35"/>
      <c r="I26" s="46"/>
      <c r="J26" s="47"/>
      <c r="K26" s="48">
        <f t="shared" si="18"/>
        <v>0</v>
      </c>
      <c r="L26" s="49">
        <f t="shared" si="0"/>
        <v>0</v>
      </c>
      <c r="M26" s="50">
        <f t="shared" si="1"/>
        <v>0</v>
      </c>
      <c r="N26" s="51">
        <f t="shared" si="2"/>
        <v>0</v>
      </c>
      <c r="O26" s="52">
        <f t="shared" si="19"/>
        <v>0</v>
      </c>
      <c r="P26" s="53">
        <f t="shared" si="20"/>
        <v>0</v>
      </c>
      <c r="Q26" s="62">
        <f t="shared" si="3"/>
        <v>0</v>
      </c>
      <c r="R26" s="55">
        <f>SUM(S26:Z26)</f>
        <v>0</v>
      </c>
      <c r="S26" s="56" t="str">
        <f t="shared" si="4"/>
        <v/>
      </c>
      <c r="T26" s="57" t="str">
        <f t="shared" si="5"/>
        <v/>
      </c>
      <c r="U26" s="56" t="str">
        <f t="shared" si="6"/>
        <v/>
      </c>
      <c r="V26" s="57" t="str">
        <f t="shared" si="7"/>
        <v/>
      </c>
      <c r="W26" s="57" t="str">
        <f t="shared" si="8"/>
        <v/>
      </c>
      <c r="X26" s="57" t="str">
        <f t="shared" si="9"/>
        <v/>
      </c>
      <c r="Y26" s="58" t="str">
        <f t="shared" si="10"/>
        <v/>
      </c>
      <c r="Z26" s="59" t="str">
        <f t="shared" si="11"/>
        <v/>
      </c>
      <c r="AA26" s="56" t="str">
        <f t="shared" si="12"/>
        <v/>
      </c>
      <c r="AB26" s="56">
        <f t="shared" si="13"/>
        <v>0</v>
      </c>
      <c r="AC26" s="57" t="str">
        <f t="shared" si="14"/>
        <v/>
      </c>
      <c r="AD26" s="57" t="str">
        <f t="shared" si="15"/>
        <v/>
      </c>
      <c r="AE26" s="56" t="str">
        <f t="shared" si="16"/>
        <v/>
      </c>
      <c r="AF26" s="56" t="str">
        <f t="shared" si="17"/>
        <v/>
      </c>
      <c r="AG26" s="60">
        <f t="shared" si="21"/>
        <v>0</v>
      </c>
      <c r="AH26" s="83">
        <f>IF(AG26&lt;0,0,AG26)</f>
        <v>0</v>
      </c>
      <c r="AI26" s="83"/>
      <c r="AJ26" s="182">
        <f t="shared" si="23"/>
        <v>0</v>
      </c>
      <c r="AK26" s="186">
        <f t="shared" si="24"/>
        <v>0</v>
      </c>
      <c r="AL26" s="368"/>
      <c r="AM26" s="369"/>
      <c r="AN26" s="369"/>
      <c r="AO26" s="370"/>
    </row>
    <row r="27" spans="1:41" s="25" customFormat="1" ht="18.75" customHeight="1" x14ac:dyDescent="0.2">
      <c r="A27" s="178">
        <v>40</v>
      </c>
      <c r="B27" s="45"/>
      <c r="C27" s="61"/>
      <c r="D27" s="61"/>
      <c r="E27" s="46"/>
      <c r="F27" s="47"/>
      <c r="G27" s="48"/>
      <c r="H27" s="35"/>
      <c r="I27" s="46"/>
      <c r="J27" s="47"/>
      <c r="K27" s="48">
        <f t="shared" si="18"/>
        <v>0</v>
      </c>
      <c r="L27" s="49">
        <f t="shared" si="0"/>
        <v>0</v>
      </c>
      <c r="M27" s="50">
        <f t="shared" si="1"/>
        <v>0</v>
      </c>
      <c r="N27" s="51">
        <f t="shared" si="2"/>
        <v>0</v>
      </c>
      <c r="O27" s="52">
        <f t="shared" si="19"/>
        <v>0</v>
      </c>
      <c r="P27" s="53">
        <f t="shared" si="20"/>
        <v>0</v>
      </c>
      <c r="Q27" s="62">
        <f t="shared" si="3"/>
        <v>0</v>
      </c>
      <c r="R27" s="55">
        <f t="shared" si="25"/>
        <v>0</v>
      </c>
      <c r="S27" s="56" t="str">
        <f t="shared" si="4"/>
        <v/>
      </c>
      <c r="T27" s="57" t="str">
        <f t="shared" si="5"/>
        <v/>
      </c>
      <c r="U27" s="56" t="str">
        <f t="shared" si="6"/>
        <v/>
      </c>
      <c r="V27" s="57" t="str">
        <f t="shared" si="7"/>
        <v/>
      </c>
      <c r="W27" s="57" t="str">
        <f t="shared" si="8"/>
        <v/>
      </c>
      <c r="X27" s="57" t="str">
        <f t="shared" si="9"/>
        <v/>
      </c>
      <c r="Y27" s="58" t="str">
        <f t="shared" si="10"/>
        <v/>
      </c>
      <c r="Z27" s="59" t="str">
        <f t="shared" si="11"/>
        <v/>
      </c>
      <c r="AA27" s="56" t="str">
        <f t="shared" si="12"/>
        <v/>
      </c>
      <c r="AB27" s="56">
        <f t="shared" si="13"/>
        <v>0</v>
      </c>
      <c r="AC27" s="57" t="str">
        <f t="shared" si="14"/>
        <v/>
      </c>
      <c r="AD27" s="57" t="str">
        <f t="shared" si="15"/>
        <v/>
      </c>
      <c r="AE27" s="56" t="str">
        <f t="shared" si="16"/>
        <v/>
      </c>
      <c r="AF27" s="56" t="str">
        <f t="shared" si="17"/>
        <v/>
      </c>
      <c r="AG27" s="60">
        <f t="shared" si="21"/>
        <v>0</v>
      </c>
      <c r="AH27" s="83">
        <f t="shared" si="22"/>
        <v>0</v>
      </c>
      <c r="AI27" s="83"/>
      <c r="AJ27" s="182">
        <f t="shared" si="23"/>
        <v>0</v>
      </c>
      <c r="AK27" s="186">
        <f t="shared" si="24"/>
        <v>0</v>
      </c>
      <c r="AL27" s="368"/>
      <c r="AM27" s="369"/>
      <c r="AN27" s="369"/>
      <c r="AO27" s="370"/>
    </row>
    <row r="28" spans="1:41" s="25" customFormat="1" ht="18.75" customHeight="1" x14ac:dyDescent="0.2">
      <c r="A28" s="178">
        <v>41</v>
      </c>
      <c r="B28" s="45"/>
      <c r="C28" s="61"/>
      <c r="D28" s="61"/>
      <c r="E28" s="46"/>
      <c r="F28" s="47"/>
      <c r="G28" s="48"/>
      <c r="H28" s="35"/>
      <c r="I28" s="46"/>
      <c r="J28" s="47"/>
      <c r="K28" s="48">
        <f t="shared" si="18"/>
        <v>0</v>
      </c>
      <c r="L28" s="49">
        <f t="shared" si="0"/>
        <v>0</v>
      </c>
      <c r="M28" s="50">
        <f t="shared" si="1"/>
        <v>0</v>
      </c>
      <c r="N28" s="51">
        <f t="shared" si="2"/>
        <v>0</v>
      </c>
      <c r="O28" s="52">
        <f t="shared" si="19"/>
        <v>0</v>
      </c>
      <c r="P28" s="53">
        <f t="shared" si="20"/>
        <v>0</v>
      </c>
      <c r="Q28" s="62">
        <f t="shared" si="3"/>
        <v>0</v>
      </c>
      <c r="R28" s="55">
        <f t="shared" si="25"/>
        <v>0</v>
      </c>
      <c r="S28" s="56" t="str">
        <f t="shared" si="4"/>
        <v/>
      </c>
      <c r="T28" s="57" t="str">
        <f t="shared" si="5"/>
        <v/>
      </c>
      <c r="U28" s="56" t="str">
        <f t="shared" si="6"/>
        <v/>
      </c>
      <c r="V28" s="57" t="str">
        <f t="shared" si="7"/>
        <v/>
      </c>
      <c r="W28" s="57" t="str">
        <f t="shared" si="8"/>
        <v/>
      </c>
      <c r="X28" s="57" t="str">
        <f t="shared" si="9"/>
        <v/>
      </c>
      <c r="Y28" s="58" t="str">
        <f t="shared" si="10"/>
        <v/>
      </c>
      <c r="Z28" s="59" t="str">
        <f t="shared" si="11"/>
        <v/>
      </c>
      <c r="AA28" s="56" t="str">
        <f t="shared" si="12"/>
        <v/>
      </c>
      <c r="AB28" s="56">
        <f t="shared" si="13"/>
        <v>0</v>
      </c>
      <c r="AC28" s="57" t="str">
        <f t="shared" si="14"/>
        <v/>
      </c>
      <c r="AD28" s="57" t="str">
        <f t="shared" si="15"/>
        <v/>
      </c>
      <c r="AE28" s="56" t="str">
        <f t="shared" si="16"/>
        <v/>
      </c>
      <c r="AF28" s="56" t="str">
        <f t="shared" si="17"/>
        <v/>
      </c>
      <c r="AG28" s="60">
        <f t="shared" si="21"/>
        <v>0</v>
      </c>
      <c r="AH28" s="83">
        <f t="shared" si="22"/>
        <v>0</v>
      </c>
      <c r="AI28" s="83"/>
      <c r="AJ28" s="182">
        <f t="shared" si="23"/>
        <v>0</v>
      </c>
      <c r="AK28" s="186">
        <f t="shared" si="24"/>
        <v>0</v>
      </c>
      <c r="AL28" s="368"/>
      <c r="AM28" s="369"/>
      <c r="AN28" s="369"/>
      <c r="AO28" s="370"/>
    </row>
    <row r="29" spans="1:41" s="25" customFormat="1" ht="18.75" customHeight="1" x14ac:dyDescent="0.2">
      <c r="A29" s="178">
        <v>42</v>
      </c>
      <c r="B29" s="45"/>
      <c r="C29" s="61"/>
      <c r="D29" s="61"/>
      <c r="E29" s="46"/>
      <c r="F29" s="47"/>
      <c r="G29" s="48"/>
      <c r="H29" s="35"/>
      <c r="I29" s="46"/>
      <c r="J29" s="47"/>
      <c r="K29" s="48">
        <f t="shared" si="18"/>
        <v>0</v>
      </c>
      <c r="L29" s="49">
        <f t="shared" si="0"/>
        <v>0</v>
      </c>
      <c r="M29" s="50">
        <f t="shared" si="1"/>
        <v>0</v>
      </c>
      <c r="N29" s="51">
        <f t="shared" si="2"/>
        <v>0</v>
      </c>
      <c r="O29" s="52">
        <f t="shared" si="19"/>
        <v>0</v>
      </c>
      <c r="P29" s="53">
        <f t="shared" si="20"/>
        <v>0</v>
      </c>
      <c r="Q29" s="62">
        <f t="shared" si="3"/>
        <v>0</v>
      </c>
      <c r="R29" s="55">
        <f t="shared" si="25"/>
        <v>0</v>
      </c>
      <c r="S29" s="56" t="str">
        <f t="shared" si="4"/>
        <v/>
      </c>
      <c r="T29" s="57" t="str">
        <f t="shared" si="5"/>
        <v/>
      </c>
      <c r="U29" s="56" t="str">
        <f t="shared" si="6"/>
        <v/>
      </c>
      <c r="V29" s="57" t="str">
        <f t="shared" si="7"/>
        <v/>
      </c>
      <c r="W29" s="57" t="str">
        <f t="shared" si="8"/>
        <v/>
      </c>
      <c r="X29" s="57" t="str">
        <f t="shared" si="9"/>
        <v/>
      </c>
      <c r="Y29" s="58" t="str">
        <f t="shared" si="10"/>
        <v/>
      </c>
      <c r="Z29" s="59" t="str">
        <f t="shared" si="11"/>
        <v/>
      </c>
      <c r="AA29" s="56" t="str">
        <f t="shared" si="12"/>
        <v/>
      </c>
      <c r="AB29" s="56">
        <f t="shared" si="13"/>
        <v>0</v>
      </c>
      <c r="AC29" s="57" t="str">
        <f t="shared" si="14"/>
        <v/>
      </c>
      <c r="AD29" s="57" t="str">
        <f t="shared" si="15"/>
        <v/>
      </c>
      <c r="AE29" s="56" t="str">
        <f t="shared" si="16"/>
        <v/>
      </c>
      <c r="AF29" s="56" t="str">
        <f t="shared" si="17"/>
        <v/>
      </c>
      <c r="AG29" s="60">
        <f t="shared" si="21"/>
        <v>0</v>
      </c>
      <c r="AH29" s="83">
        <f t="shared" si="22"/>
        <v>0</v>
      </c>
      <c r="AI29" s="83"/>
      <c r="AJ29" s="182">
        <f t="shared" si="23"/>
        <v>0</v>
      </c>
      <c r="AK29" s="186">
        <f t="shared" si="24"/>
        <v>0</v>
      </c>
      <c r="AL29" s="368"/>
      <c r="AM29" s="369"/>
      <c r="AN29" s="369"/>
      <c r="AO29" s="370"/>
    </row>
    <row r="30" spans="1:41" s="25" customFormat="1" ht="18.75" customHeight="1" x14ac:dyDescent="0.2">
      <c r="A30" s="178">
        <v>43</v>
      </c>
      <c r="B30" s="45"/>
      <c r="C30" s="61"/>
      <c r="D30" s="61"/>
      <c r="E30" s="46"/>
      <c r="F30" s="47"/>
      <c r="G30" s="48"/>
      <c r="H30" s="35"/>
      <c r="I30" s="46"/>
      <c r="J30" s="47"/>
      <c r="K30" s="48">
        <f t="shared" si="18"/>
        <v>0</v>
      </c>
      <c r="L30" s="49">
        <f t="shared" si="0"/>
        <v>0</v>
      </c>
      <c r="M30" s="50">
        <f t="shared" si="1"/>
        <v>0</v>
      </c>
      <c r="N30" s="51">
        <f t="shared" si="2"/>
        <v>0</v>
      </c>
      <c r="O30" s="52">
        <f t="shared" si="19"/>
        <v>0</v>
      </c>
      <c r="P30" s="53">
        <f t="shared" si="20"/>
        <v>0</v>
      </c>
      <c r="Q30" s="62">
        <f t="shared" si="3"/>
        <v>0</v>
      </c>
      <c r="R30" s="55">
        <f t="shared" si="25"/>
        <v>0</v>
      </c>
      <c r="S30" s="56" t="str">
        <f t="shared" si="4"/>
        <v/>
      </c>
      <c r="T30" s="57" t="str">
        <f t="shared" si="5"/>
        <v/>
      </c>
      <c r="U30" s="56" t="str">
        <f t="shared" si="6"/>
        <v/>
      </c>
      <c r="V30" s="57" t="str">
        <f t="shared" si="7"/>
        <v/>
      </c>
      <c r="W30" s="57" t="str">
        <f t="shared" si="8"/>
        <v/>
      </c>
      <c r="X30" s="57" t="str">
        <f t="shared" si="9"/>
        <v/>
      </c>
      <c r="Y30" s="58" t="str">
        <f t="shared" si="10"/>
        <v/>
      </c>
      <c r="Z30" s="59" t="str">
        <f t="shared" si="11"/>
        <v/>
      </c>
      <c r="AA30" s="56" t="str">
        <f t="shared" si="12"/>
        <v/>
      </c>
      <c r="AB30" s="56">
        <f t="shared" si="13"/>
        <v>0</v>
      </c>
      <c r="AC30" s="57" t="str">
        <f t="shared" si="14"/>
        <v/>
      </c>
      <c r="AD30" s="57" t="str">
        <f t="shared" si="15"/>
        <v/>
      </c>
      <c r="AE30" s="56" t="str">
        <f t="shared" si="16"/>
        <v/>
      </c>
      <c r="AF30" s="56" t="str">
        <f t="shared" si="17"/>
        <v/>
      </c>
      <c r="AG30" s="60">
        <f t="shared" si="21"/>
        <v>0</v>
      </c>
      <c r="AH30" s="83">
        <f t="shared" si="22"/>
        <v>0</v>
      </c>
      <c r="AI30" s="83"/>
      <c r="AJ30" s="182">
        <f t="shared" si="23"/>
        <v>0</v>
      </c>
      <c r="AK30" s="186">
        <f t="shared" si="24"/>
        <v>0</v>
      </c>
      <c r="AL30" s="368"/>
      <c r="AM30" s="369"/>
      <c r="AN30" s="369"/>
      <c r="AO30" s="370"/>
    </row>
    <row r="31" spans="1:41" s="25" customFormat="1" ht="18.75" customHeight="1" x14ac:dyDescent="0.2">
      <c r="A31" s="178">
        <v>44</v>
      </c>
      <c r="B31" s="45"/>
      <c r="C31" s="61"/>
      <c r="D31" s="61"/>
      <c r="E31" s="46"/>
      <c r="F31" s="47"/>
      <c r="G31" s="48"/>
      <c r="H31" s="35"/>
      <c r="I31" s="46"/>
      <c r="J31" s="47"/>
      <c r="K31" s="48">
        <f t="shared" si="18"/>
        <v>0</v>
      </c>
      <c r="L31" s="49">
        <f t="shared" si="0"/>
        <v>0</v>
      </c>
      <c r="M31" s="50">
        <f t="shared" si="1"/>
        <v>0</v>
      </c>
      <c r="N31" s="51">
        <f t="shared" si="2"/>
        <v>0</v>
      </c>
      <c r="O31" s="52">
        <f t="shared" si="19"/>
        <v>0</v>
      </c>
      <c r="P31" s="53">
        <f t="shared" si="20"/>
        <v>0</v>
      </c>
      <c r="Q31" s="62">
        <f t="shared" si="3"/>
        <v>0</v>
      </c>
      <c r="R31" s="55">
        <f t="shared" si="25"/>
        <v>0</v>
      </c>
      <c r="S31" s="56" t="str">
        <f t="shared" si="4"/>
        <v/>
      </c>
      <c r="T31" s="57" t="str">
        <f t="shared" si="5"/>
        <v/>
      </c>
      <c r="U31" s="56" t="str">
        <f t="shared" si="6"/>
        <v/>
      </c>
      <c r="V31" s="57" t="str">
        <f t="shared" si="7"/>
        <v/>
      </c>
      <c r="W31" s="57" t="str">
        <f t="shared" si="8"/>
        <v/>
      </c>
      <c r="X31" s="57" t="str">
        <f t="shared" si="9"/>
        <v/>
      </c>
      <c r="Y31" s="58" t="str">
        <f t="shared" si="10"/>
        <v/>
      </c>
      <c r="Z31" s="59" t="str">
        <f t="shared" si="11"/>
        <v/>
      </c>
      <c r="AA31" s="56" t="str">
        <f t="shared" si="12"/>
        <v/>
      </c>
      <c r="AB31" s="56">
        <f t="shared" si="13"/>
        <v>0</v>
      </c>
      <c r="AC31" s="57" t="str">
        <f t="shared" si="14"/>
        <v/>
      </c>
      <c r="AD31" s="57" t="str">
        <f t="shared" si="15"/>
        <v/>
      </c>
      <c r="AE31" s="56" t="str">
        <f t="shared" si="16"/>
        <v/>
      </c>
      <c r="AF31" s="56" t="str">
        <f t="shared" si="17"/>
        <v/>
      </c>
      <c r="AG31" s="60">
        <f t="shared" si="21"/>
        <v>0</v>
      </c>
      <c r="AH31" s="83">
        <f t="shared" si="22"/>
        <v>0</v>
      </c>
      <c r="AI31" s="83"/>
      <c r="AJ31" s="182">
        <f t="shared" si="23"/>
        <v>0</v>
      </c>
      <c r="AK31" s="186">
        <f t="shared" si="24"/>
        <v>0</v>
      </c>
      <c r="AL31" s="368"/>
      <c r="AM31" s="369"/>
      <c r="AN31" s="369"/>
      <c r="AO31" s="370"/>
    </row>
    <row r="32" spans="1:41" s="25" customFormat="1" ht="18.75" customHeight="1" x14ac:dyDescent="0.2">
      <c r="A32" s="178">
        <v>45</v>
      </c>
      <c r="B32" s="45"/>
      <c r="C32" s="61"/>
      <c r="D32" s="61"/>
      <c r="E32" s="46"/>
      <c r="F32" s="47"/>
      <c r="G32" s="48"/>
      <c r="H32" s="35"/>
      <c r="I32" s="46"/>
      <c r="J32" s="47"/>
      <c r="K32" s="48">
        <f t="shared" si="18"/>
        <v>0</v>
      </c>
      <c r="L32" s="49">
        <f t="shared" si="0"/>
        <v>0</v>
      </c>
      <c r="M32" s="50">
        <f t="shared" si="1"/>
        <v>0</v>
      </c>
      <c r="N32" s="51">
        <f t="shared" si="2"/>
        <v>0</v>
      </c>
      <c r="O32" s="52">
        <f t="shared" si="19"/>
        <v>0</v>
      </c>
      <c r="P32" s="53">
        <f t="shared" si="20"/>
        <v>0</v>
      </c>
      <c r="Q32" s="62">
        <f t="shared" si="3"/>
        <v>0</v>
      </c>
      <c r="R32" s="55">
        <f t="shared" ref="R32:R37" si="26">SUM(S32:Z32)</f>
        <v>0</v>
      </c>
      <c r="S32" s="56" t="str">
        <f t="shared" si="4"/>
        <v/>
      </c>
      <c r="T32" s="57" t="str">
        <f t="shared" si="5"/>
        <v/>
      </c>
      <c r="U32" s="56" t="str">
        <f t="shared" si="6"/>
        <v/>
      </c>
      <c r="V32" s="57" t="str">
        <f t="shared" si="7"/>
        <v/>
      </c>
      <c r="W32" s="57" t="str">
        <f t="shared" si="8"/>
        <v/>
      </c>
      <c r="X32" s="57" t="str">
        <f t="shared" si="9"/>
        <v/>
      </c>
      <c r="Y32" s="58" t="str">
        <f t="shared" si="10"/>
        <v/>
      </c>
      <c r="Z32" s="59" t="str">
        <f t="shared" si="11"/>
        <v/>
      </c>
      <c r="AA32" s="56" t="str">
        <f t="shared" si="12"/>
        <v/>
      </c>
      <c r="AB32" s="56">
        <f t="shared" si="13"/>
        <v>0</v>
      </c>
      <c r="AC32" s="57" t="str">
        <f t="shared" si="14"/>
        <v/>
      </c>
      <c r="AD32" s="57" t="str">
        <f t="shared" si="15"/>
        <v/>
      </c>
      <c r="AE32" s="56" t="str">
        <f t="shared" si="16"/>
        <v/>
      </c>
      <c r="AF32" s="56" t="str">
        <f t="shared" si="17"/>
        <v/>
      </c>
      <c r="AG32" s="60">
        <f t="shared" si="21"/>
        <v>0</v>
      </c>
      <c r="AH32" s="83">
        <f t="shared" si="22"/>
        <v>0</v>
      </c>
      <c r="AI32" s="83"/>
      <c r="AJ32" s="182">
        <f t="shared" si="23"/>
        <v>0</v>
      </c>
      <c r="AK32" s="186">
        <f t="shared" si="24"/>
        <v>0</v>
      </c>
      <c r="AL32" s="368"/>
      <c r="AM32" s="369"/>
      <c r="AN32" s="369"/>
      <c r="AO32" s="370"/>
    </row>
    <row r="33" spans="1:41" s="25" customFormat="1" ht="18.75" customHeight="1" x14ac:dyDescent="0.2">
      <c r="A33" s="178">
        <v>46</v>
      </c>
      <c r="B33" s="45"/>
      <c r="C33" s="61"/>
      <c r="D33" s="61"/>
      <c r="E33" s="46"/>
      <c r="F33" s="47"/>
      <c r="G33" s="48"/>
      <c r="H33" s="35"/>
      <c r="I33" s="46"/>
      <c r="J33" s="47"/>
      <c r="K33" s="48">
        <f t="shared" si="18"/>
        <v>0</v>
      </c>
      <c r="L33" s="49">
        <f t="shared" si="0"/>
        <v>0</v>
      </c>
      <c r="M33" s="50">
        <f t="shared" si="1"/>
        <v>0</v>
      </c>
      <c r="N33" s="51">
        <f t="shared" si="2"/>
        <v>0</v>
      </c>
      <c r="O33" s="52">
        <f t="shared" si="19"/>
        <v>0</v>
      </c>
      <c r="P33" s="53">
        <f t="shared" si="20"/>
        <v>0</v>
      </c>
      <c r="Q33" s="62">
        <f t="shared" si="3"/>
        <v>0</v>
      </c>
      <c r="R33" s="55">
        <f t="shared" si="26"/>
        <v>0</v>
      </c>
      <c r="S33" s="56" t="str">
        <f t="shared" si="4"/>
        <v/>
      </c>
      <c r="T33" s="57" t="str">
        <f t="shared" si="5"/>
        <v/>
      </c>
      <c r="U33" s="56" t="str">
        <f t="shared" si="6"/>
        <v/>
      </c>
      <c r="V33" s="57" t="str">
        <f t="shared" si="7"/>
        <v/>
      </c>
      <c r="W33" s="57" t="str">
        <f t="shared" si="8"/>
        <v/>
      </c>
      <c r="X33" s="57" t="str">
        <f t="shared" si="9"/>
        <v/>
      </c>
      <c r="Y33" s="58" t="str">
        <f t="shared" si="10"/>
        <v/>
      </c>
      <c r="Z33" s="59" t="str">
        <f t="shared" si="11"/>
        <v/>
      </c>
      <c r="AA33" s="56" t="str">
        <f t="shared" si="12"/>
        <v/>
      </c>
      <c r="AB33" s="56">
        <f t="shared" si="13"/>
        <v>0</v>
      </c>
      <c r="AC33" s="57" t="str">
        <f t="shared" si="14"/>
        <v/>
      </c>
      <c r="AD33" s="57" t="str">
        <f t="shared" si="15"/>
        <v/>
      </c>
      <c r="AE33" s="56" t="str">
        <f t="shared" si="16"/>
        <v/>
      </c>
      <c r="AF33" s="56" t="str">
        <f t="shared" si="17"/>
        <v/>
      </c>
      <c r="AG33" s="60">
        <f t="shared" si="21"/>
        <v>0</v>
      </c>
      <c r="AH33" s="83">
        <f t="shared" si="22"/>
        <v>0</v>
      </c>
      <c r="AI33" s="83"/>
      <c r="AJ33" s="182">
        <f t="shared" si="23"/>
        <v>0</v>
      </c>
      <c r="AK33" s="186">
        <f t="shared" si="24"/>
        <v>0</v>
      </c>
      <c r="AL33" s="368"/>
      <c r="AM33" s="369"/>
      <c r="AN33" s="369"/>
      <c r="AO33" s="370"/>
    </row>
    <row r="34" spans="1:41" s="25" customFormat="1" ht="18.75" customHeight="1" x14ac:dyDescent="0.2">
      <c r="A34" s="178">
        <v>47</v>
      </c>
      <c r="B34" s="45"/>
      <c r="C34" s="61"/>
      <c r="D34" s="61"/>
      <c r="E34" s="46"/>
      <c r="F34" s="47"/>
      <c r="G34" s="48"/>
      <c r="H34" s="35"/>
      <c r="I34" s="46"/>
      <c r="J34" s="47"/>
      <c r="K34" s="48">
        <f t="shared" si="18"/>
        <v>0</v>
      </c>
      <c r="L34" s="49">
        <f t="shared" si="0"/>
        <v>0</v>
      </c>
      <c r="M34" s="50">
        <f t="shared" si="1"/>
        <v>0</v>
      </c>
      <c r="N34" s="51">
        <f t="shared" si="2"/>
        <v>0</v>
      </c>
      <c r="O34" s="52">
        <f t="shared" si="19"/>
        <v>0</v>
      </c>
      <c r="P34" s="53">
        <f t="shared" si="20"/>
        <v>0</v>
      </c>
      <c r="Q34" s="62">
        <f t="shared" si="3"/>
        <v>0</v>
      </c>
      <c r="R34" s="55">
        <f t="shared" si="26"/>
        <v>0</v>
      </c>
      <c r="S34" s="56" t="str">
        <f t="shared" si="4"/>
        <v/>
      </c>
      <c r="T34" s="57" t="str">
        <f t="shared" si="5"/>
        <v/>
      </c>
      <c r="U34" s="56" t="str">
        <f t="shared" si="6"/>
        <v/>
      </c>
      <c r="V34" s="57" t="str">
        <f t="shared" si="7"/>
        <v/>
      </c>
      <c r="W34" s="57" t="str">
        <f t="shared" si="8"/>
        <v/>
      </c>
      <c r="X34" s="57" t="str">
        <f t="shared" si="9"/>
        <v/>
      </c>
      <c r="Y34" s="58" t="str">
        <f t="shared" si="10"/>
        <v/>
      </c>
      <c r="Z34" s="59" t="str">
        <f t="shared" si="11"/>
        <v/>
      </c>
      <c r="AA34" s="56" t="str">
        <f t="shared" si="12"/>
        <v/>
      </c>
      <c r="AB34" s="56">
        <f t="shared" si="13"/>
        <v>0</v>
      </c>
      <c r="AC34" s="57" t="str">
        <f t="shared" si="14"/>
        <v/>
      </c>
      <c r="AD34" s="57" t="str">
        <f t="shared" si="15"/>
        <v/>
      </c>
      <c r="AE34" s="56" t="str">
        <f t="shared" si="16"/>
        <v/>
      </c>
      <c r="AF34" s="56" t="str">
        <f t="shared" si="17"/>
        <v/>
      </c>
      <c r="AG34" s="60">
        <f t="shared" si="21"/>
        <v>0</v>
      </c>
      <c r="AH34" s="83">
        <f t="shared" si="22"/>
        <v>0</v>
      </c>
      <c r="AI34" s="83"/>
      <c r="AJ34" s="182">
        <f t="shared" si="23"/>
        <v>0</v>
      </c>
      <c r="AK34" s="186">
        <f t="shared" si="24"/>
        <v>0</v>
      </c>
      <c r="AL34" s="368"/>
      <c r="AM34" s="369"/>
      <c r="AN34" s="369"/>
      <c r="AO34" s="370"/>
    </row>
    <row r="35" spans="1:41" s="25" customFormat="1" ht="18.75" customHeight="1" x14ac:dyDescent="0.2">
      <c r="A35" s="178">
        <v>48</v>
      </c>
      <c r="B35" s="45"/>
      <c r="C35" s="198"/>
      <c r="D35" s="45"/>
      <c r="E35" s="46"/>
      <c r="F35" s="47"/>
      <c r="G35" s="48">
        <f t="shared" ref="G35:G37" si="27">IF(AND(E35&gt;0,F35&gt;0),DAYS360(E35,F35,TRUE)+1,0)</f>
        <v>0</v>
      </c>
      <c r="H35" s="35" t="s">
        <v>55</v>
      </c>
      <c r="I35" s="46"/>
      <c r="J35" s="47"/>
      <c r="K35" s="48">
        <f t="shared" si="18"/>
        <v>0</v>
      </c>
      <c r="L35" s="49">
        <f t="shared" si="0"/>
        <v>0</v>
      </c>
      <c r="M35" s="50">
        <f t="shared" si="1"/>
        <v>0</v>
      </c>
      <c r="N35" s="51">
        <f t="shared" si="2"/>
        <v>0</v>
      </c>
      <c r="O35" s="52">
        <f t="shared" si="19"/>
        <v>0</v>
      </c>
      <c r="P35" s="53">
        <f t="shared" si="20"/>
        <v>0</v>
      </c>
      <c r="Q35" s="62">
        <f t="shared" si="3"/>
        <v>0</v>
      </c>
      <c r="R35" s="55">
        <f t="shared" si="26"/>
        <v>0</v>
      </c>
      <c r="S35" s="56" t="str">
        <f t="shared" si="4"/>
        <v/>
      </c>
      <c r="T35" s="57" t="str">
        <f t="shared" si="5"/>
        <v/>
      </c>
      <c r="U35" s="56" t="str">
        <f t="shared" si="6"/>
        <v/>
      </c>
      <c r="V35" s="57" t="str">
        <f t="shared" si="7"/>
        <v/>
      </c>
      <c r="W35" s="57" t="str">
        <f t="shared" si="8"/>
        <v/>
      </c>
      <c r="X35" s="57" t="str">
        <f t="shared" si="9"/>
        <v/>
      </c>
      <c r="Y35" s="58" t="str">
        <f t="shared" si="10"/>
        <v/>
      </c>
      <c r="Z35" s="59" t="str">
        <f t="shared" si="11"/>
        <v/>
      </c>
      <c r="AA35" s="56" t="str">
        <f t="shared" si="12"/>
        <v/>
      </c>
      <c r="AB35" s="56">
        <f t="shared" si="13"/>
        <v>0</v>
      </c>
      <c r="AC35" s="57" t="str">
        <f t="shared" si="14"/>
        <v/>
      </c>
      <c r="AD35" s="57" t="str">
        <f t="shared" si="15"/>
        <v/>
      </c>
      <c r="AE35" s="56" t="str">
        <f t="shared" si="16"/>
        <v/>
      </c>
      <c r="AF35" s="56" t="str">
        <f t="shared" si="17"/>
        <v/>
      </c>
      <c r="AG35" s="60">
        <f t="shared" si="21"/>
        <v>0</v>
      </c>
      <c r="AH35" s="83">
        <f t="shared" si="22"/>
        <v>0</v>
      </c>
      <c r="AI35" s="83"/>
      <c r="AJ35" s="182">
        <f t="shared" si="23"/>
        <v>0</v>
      </c>
      <c r="AK35" s="186">
        <f t="shared" si="24"/>
        <v>0</v>
      </c>
      <c r="AL35" s="368"/>
      <c r="AM35" s="369"/>
      <c r="AN35" s="369"/>
      <c r="AO35" s="370"/>
    </row>
    <row r="36" spans="1:41" s="25" customFormat="1" ht="18.75" customHeight="1" x14ac:dyDescent="0.2">
      <c r="A36" s="178">
        <v>49</v>
      </c>
      <c r="B36" s="45"/>
      <c r="C36" s="198"/>
      <c r="D36" s="45"/>
      <c r="E36" s="46"/>
      <c r="F36" s="47"/>
      <c r="G36" s="48">
        <f t="shared" si="27"/>
        <v>0</v>
      </c>
      <c r="H36" s="35" t="s">
        <v>55</v>
      </c>
      <c r="I36" s="46"/>
      <c r="J36" s="47"/>
      <c r="K36" s="48">
        <f t="shared" si="18"/>
        <v>0</v>
      </c>
      <c r="L36" s="49">
        <f t="shared" si="0"/>
        <v>0</v>
      </c>
      <c r="M36" s="50">
        <f t="shared" si="1"/>
        <v>0</v>
      </c>
      <c r="N36" s="51">
        <f t="shared" si="2"/>
        <v>0</v>
      </c>
      <c r="O36" s="52">
        <f t="shared" si="19"/>
        <v>0</v>
      </c>
      <c r="P36" s="53">
        <f t="shared" si="20"/>
        <v>0</v>
      </c>
      <c r="Q36" s="62">
        <f t="shared" si="3"/>
        <v>0</v>
      </c>
      <c r="R36" s="55">
        <f t="shared" si="26"/>
        <v>0</v>
      </c>
      <c r="S36" s="56" t="str">
        <f t="shared" si="4"/>
        <v/>
      </c>
      <c r="T36" s="57" t="str">
        <f t="shared" si="5"/>
        <v/>
      </c>
      <c r="U36" s="56" t="str">
        <f t="shared" si="6"/>
        <v/>
      </c>
      <c r="V36" s="57" t="str">
        <f t="shared" si="7"/>
        <v/>
      </c>
      <c r="W36" s="57" t="str">
        <f t="shared" si="8"/>
        <v/>
      </c>
      <c r="X36" s="57" t="str">
        <f t="shared" si="9"/>
        <v/>
      </c>
      <c r="Y36" s="58" t="str">
        <f t="shared" si="10"/>
        <v/>
      </c>
      <c r="Z36" s="59" t="str">
        <f t="shared" si="11"/>
        <v/>
      </c>
      <c r="AA36" s="56" t="str">
        <f t="shared" si="12"/>
        <v/>
      </c>
      <c r="AB36" s="56">
        <f t="shared" si="13"/>
        <v>0</v>
      </c>
      <c r="AC36" s="57" t="str">
        <f t="shared" si="14"/>
        <v/>
      </c>
      <c r="AD36" s="57" t="str">
        <f t="shared" si="15"/>
        <v/>
      </c>
      <c r="AE36" s="56" t="str">
        <f t="shared" si="16"/>
        <v/>
      </c>
      <c r="AF36" s="56" t="str">
        <f t="shared" si="17"/>
        <v/>
      </c>
      <c r="AG36" s="60">
        <f t="shared" si="21"/>
        <v>0</v>
      </c>
      <c r="AH36" s="83">
        <f t="shared" si="22"/>
        <v>0</v>
      </c>
      <c r="AI36" s="83"/>
      <c r="AJ36" s="182">
        <f t="shared" si="23"/>
        <v>0</v>
      </c>
      <c r="AK36" s="186">
        <f t="shared" si="24"/>
        <v>0</v>
      </c>
      <c r="AL36" s="368"/>
      <c r="AM36" s="369"/>
      <c r="AN36" s="369"/>
      <c r="AO36" s="370"/>
    </row>
    <row r="37" spans="1:41" s="25" customFormat="1" ht="18.75" customHeight="1" thickBot="1" x14ac:dyDescent="0.25">
      <c r="A37" s="178">
        <v>50</v>
      </c>
      <c r="B37" s="45"/>
      <c r="C37" s="198"/>
      <c r="D37" s="45"/>
      <c r="E37" s="46"/>
      <c r="F37" s="47"/>
      <c r="G37" s="48">
        <f t="shared" si="27"/>
        <v>0</v>
      </c>
      <c r="H37" s="35" t="s">
        <v>55</v>
      </c>
      <c r="I37" s="46"/>
      <c r="J37" s="47"/>
      <c r="K37" s="48">
        <f t="shared" si="18"/>
        <v>0</v>
      </c>
      <c r="L37" s="49">
        <f t="shared" si="0"/>
        <v>0</v>
      </c>
      <c r="M37" s="63">
        <f t="shared" si="1"/>
        <v>0</v>
      </c>
      <c r="N37" s="64">
        <f t="shared" si="2"/>
        <v>0</v>
      </c>
      <c r="O37" s="65">
        <f t="shared" si="19"/>
        <v>0</v>
      </c>
      <c r="P37" s="53">
        <f t="shared" si="20"/>
        <v>0</v>
      </c>
      <c r="Q37" s="66">
        <f t="shared" si="3"/>
        <v>0</v>
      </c>
      <c r="R37" s="67">
        <f t="shared" si="26"/>
        <v>0</v>
      </c>
      <c r="S37" s="56" t="str">
        <f t="shared" si="4"/>
        <v/>
      </c>
      <c r="T37" s="57" t="str">
        <f t="shared" si="5"/>
        <v/>
      </c>
      <c r="U37" s="56" t="str">
        <f t="shared" si="6"/>
        <v/>
      </c>
      <c r="V37" s="57" t="str">
        <f t="shared" si="7"/>
        <v/>
      </c>
      <c r="W37" s="57" t="str">
        <f t="shared" si="8"/>
        <v/>
      </c>
      <c r="X37" s="57" t="str">
        <f t="shared" si="9"/>
        <v/>
      </c>
      <c r="Y37" s="58" t="str">
        <f t="shared" si="10"/>
        <v/>
      </c>
      <c r="Z37" s="59" t="str">
        <f t="shared" si="11"/>
        <v/>
      </c>
      <c r="AA37" s="56" t="str">
        <f t="shared" si="12"/>
        <v/>
      </c>
      <c r="AB37" s="56">
        <f t="shared" si="13"/>
        <v>0</v>
      </c>
      <c r="AC37" s="57" t="str">
        <f t="shared" si="14"/>
        <v/>
      </c>
      <c r="AD37" s="57" t="str">
        <f t="shared" si="15"/>
        <v/>
      </c>
      <c r="AE37" s="56" t="str">
        <f t="shared" si="16"/>
        <v/>
      </c>
      <c r="AF37" s="56" t="str">
        <f t="shared" si="17"/>
        <v/>
      </c>
      <c r="AG37" s="60">
        <f t="shared" si="21"/>
        <v>0</v>
      </c>
      <c r="AH37" s="83">
        <f t="shared" si="22"/>
        <v>0</v>
      </c>
      <c r="AI37" s="232"/>
      <c r="AJ37" s="183">
        <f t="shared" si="23"/>
        <v>0</v>
      </c>
      <c r="AK37" s="186">
        <f t="shared" si="24"/>
        <v>0</v>
      </c>
      <c r="AL37" s="371"/>
      <c r="AM37" s="372"/>
      <c r="AN37" s="372"/>
      <c r="AO37" s="373"/>
    </row>
    <row r="38" spans="1:41" s="29" customFormat="1" ht="31.5" customHeight="1" thickBot="1" x14ac:dyDescent="0.25">
      <c r="A38" s="68"/>
      <c r="B38" s="69"/>
      <c r="C38" s="69"/>
      <c r="D38" s="69"/>
      <c r="E38" s="70"/>
      <c r="F38" s="71"/>
      <c r="G38" s="71"/>
      <c r="H38" s="71"/>
      <c r="I38" s="71"/>
      <c r="J38" s="71"/>
      <c r="K38" s="72"/>
      <c r="L38" s="73"/>
      <c r="M38" s="324" t="e">
        <f>IF(AH38=#REF!,"Gesamtsumme:","Zwischensumme")</f>
        <v>#REF!</v>
      </c>
      <c r="N38" s="325"/>
      <c r="O38" s="325"/>
      <c r="P38" s="326"/>
      <c r="Q38" s="74">
        <f t="shared" si="3"/>
        <v>0</v>
      </c>
      <c r="R38" s="75"/>
      <c r="S38" s="76" t="str">
        <f>IF(AND(O38&lt;$F$122,H38="familienversichert"),P38*($I$121/30),"")</f>
        <v/>
      </c>
      <c r="T38" s="77" t="str">
        <f>IF(AND(O38&gt;$G$121,H38="familienversichert"),P38*($I$122/30),"")</f>
        <v/>
      </c>
      <c r="U38" s="76" t="str">
        <f>IF(AND(O38&lt;$F$122,J38="pflichtversichert"),P38*($K$121/30),"")</f>
        <v/>
      </c>
      <c r="V38" s="77" t="str">
        <f>IF(AND(O38&gt;$G$121,H38="pflichtversichert"),P38*($K$122/30),"")</f>
        <v/>
      </c>
      <c r="W38" s="77"/>
      <c r="X38" s="77"/>
      <c r="Y38" s="78" t="str">
        <f>IF(AND($Q38&lt;$G$121,$H$5="Richtlinie über die Gewährung von Zuwendungen zur Förderung von Jugendwerkstätten"),#REF!*($I$121/30),"")</f>
        <v/>
      </c>
      <c r="Z38" s="79" t="str">
        <f>IF(AND($Q38&gt;$G$121,$H$5="Richtlinie über die Gewährung von Zuwendungen zur Förderung von Jugendwerkstätten"),#REF!*($I$122/30),"")</f>
        <v/>
      </c>
      <c r="AA38" s="76" t="str">
        <f>IF(AND($AN$7&gt;$G$122,$H38="familienversichert"),P38*($I$121/30),"")</f>
        <v/>
      </c>
      <c r="AB38" s="76"/>
      <c r="AC38" s="77" t="str">
        <f>IF(AND($AN$7&gt;$G$122,$H38="pflichtversichert"),$P38*($K$121/30),"")</f>
        <v/>
      </c>
      <c r="AD38" s="77" t="str">
        <f>IF(AND($AN$7&gt;$G$122,$H38="pflichtversichert"),$P38*($K$121/30),"")</f>
        <v/>
      </c>
      <c r="AE38" s="80"/>
      <c r="AF38" s="80"/>
      <c r="AG38" s="81">
        <f>SUMIF(AG13:AG37,"&gt;0",AG13:AG37)</f>
        <v>0</v>
      </c>
      <c r="AH38" s="132">
        <f>SUM(AH12:AH37)</f>
        <v>0</v>
      </c>
      <c r="AI38" s="233">
        <f>SUM(AI13:AI37)</f>
        <v>0</v>
      </c>
      <c r="AJ38" s="234">
        <f>SUM(AJ13:AJ37)</f>
        <v>0</v>
      </c>
      <c r="AK38" s="187">
        <f>SUMPRODUCT((ROUND(AK12:AK37,2))*1)</f>
        <v>0</v>
      </c>
      <c r="AL38" s="82"/>
      <c r="AM38" s="82"/>
      <c r="AN38" s="82"/>
      <c r="AO38" s="82"/>
    </row>
    <row r="39" spans="1:41" s="24" customFormat="1" ht="18.75" thickBot="1" x14ac:dyDescent="0.3">
      <c r="A39" s="320"/>
      <c r="B39" s="320"/>
      <c r="C39" s="144" t="s">
        <v>27</v>
      </c>
      <c r="D39" s="145"/>
      <c r="E39" s="146"/>
      <c r="F39" s="147"/>
      <c r="G39" s="148"/>
      <c r="H39" s="149"/>
      <c r="I39" s="149"/>
      <c r="J39" s="146"/>
      <c r="K39" s="146"/>
      <c r="L39" s="146"/>
      <c r="M39" s="337"/>
      <c r="N39" s="337"/>
      <c r="O39" s="337"/>
      <c r="P39" s="337"/>
      <c r="Q39" s="150"/>
      <c r="R39" s="151"/>
      <c r="S39" s="152"/>
      <c r="T39" s="152"/>
      <c r="U39" s="152"/>
      <c r="V39" s="152"/>
      <c r="W39" s="152"/>
      <c r="X39" s="152"/>
      <c r="Y39" s="152"/>
      <c r="Z39" s="152"/>
      <c r="AA39" s="153"/>
      <c r="AB39" s="153"/>
      <c r="AC39" s="153"/>
      <c r="AD39" s="153">
        <f>SUM(AG38)</f>
        <v>0</v>
      </c>
      <c r="AE39" s="153"/>
      <c r="AF39" s="153"/>
      <c r="AG39" s="154"/>
      <c r="AH39" s="155"/>
      <c r="AI39" s="156"/>
      <c r="AJ39" s="156"/>
      <c r="AK39" s="156"/>
      <c r="AL39" s="146"/>
      <c r="AM39" s="146"/>
      <c r="AN39" s="146"/>
      <c r="AO39" s="146"/>
    </row>
    <row r="40" spans="1:41" s="25" customFormat="1" ht="18" customHeight="1" thickTop="1" x14ac:dyDescent="0.25">
      <c r="A40" s="320"/>
      <c r="B40" s="320"/>
      <c r="C40" s="231" t="s">
        <v>77</v>
      </c>
      <c r="D40" s="157">
        <v>44622</v>
      </c>
      <c r="E40" s="158"/>
      <c r="F40" s="159">
        <v>432</v>
      </c>
      <c r="G40" s="160"/>
      <c r="H40" s="160"/>
      <c r="I40" s="160"/>
      <c r="J40" s="146"/>
      <c r="K40" s="146"/>
      <c r="L40" s="146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58"/>
      <c r="AI40" s="158"/>
      <c r="AJ40" s="158"/>
      <c r="AK40" s="158"/>
      <c r="AL40" s="158"/>
      <c r="AM40" s="158"/>
      <c r="AN40" s="158"/>
      <c r="AO40" s="158"/>
    </row>
    <row r="41" spans="1:41" ht="15" x14ac:dyDescent="0.25">
      <c r="A41" s="162"/>
      <c r="B41" s="162"/>
      <c r="C41" s="163"/>
      <c r="D41" s="164"/>
      <c r="E41" s="85"/>
      <c r="F41" s="165"/>
      <c r="G41" s="160"/>
      <c r="H41" s="160"/>
      <c r="I41" s="160"/>
      <c r="J41" s="146"/>
      <c r="K41" s="146"/>
      <c r="L41" s="146"/>
      <c r="M41" s="146"/>
      <c r="N41" s="146"/>
      <c r="O41" s="146"/>
      <c r="P41" s="146"/>
      <c r="Q41" s="166"/>
      <c r="R41" s="162"/>
      <c r="S41" s="162"/>
      <c r="T41" s="162"/>
      <c r="U41" s="162"/>
      <c r="V41" s="167"/>
      <c r="W41" s="167"/>
      <c r="X41" s="167"/>
      <c r="Y41" s="167"/>
      <c r="Z41" s="167"/>
      <c r="AA41" s="85"/>
      <c r="AB41" s="85"/>
      <c r="AC41" s="146"/>
      <c r="AD41" s="146"/>
      <c r="AE41" s="146"/>
      <c r="AF41" s="146"/>
      <c r="AG41" s="146"/>
      <c r="AH41" s="85"/>
      <c r="AI41" s="85"/>
      <c r="AJ41" s="85"/>
      <c r="AK41" s="85"/>
      <c r="AL41" s="85"/>
      <c r="AM41" s="85"/>
      <c r="AN41" s="85"/>
      <c r="AO41" s="85"/>
    </row>
    <row r="42" spans="1:41" x14ac:dyDescent="0.2">
      <c r="A42" s="162"/>
      <c r="B42" s="162"/>
      <c r="C42" s="162"/>
      <c r="D42" s="85"/>
      <c r="E42" s="162"/>
      <c r="F42" s="85"/>
      <c r="G42" s="85"/>
      <c r="H42" s="162"/>
      <c r="I42" s="85"/>
      <c r="J42" s="146"/>
      <c r="K42" s="146"/>
      <c r="L42" s="146"/>
      <c r="M42" s="146"/>
      <c r="N42" s="146"/>
      <c r="O42" s="146"/>
      <c r="P42" s="146"/>
      <c r="Q42" s="166"/>
      <c r="R42" s="162"/>
      <c r="S42" s="162"/>
      <c r="T42" s="162"/>
      <c r="U42" s="162"/>
      <c r="V42" s="167"/>
      <c r="W42" s="167"/>
      <c r="X42" s="167"/>
      <c r="Y42" s="167"/>
      <c r="Z42" s="167"/>
      <c r="AA42" s="85"/>
      <c r="AB42" s="85"/>
      <c r="AC42" s="146"/>
      <c r="AD42" s="146"/>
      <c r="AE42" s="146"/>
      <c r="AF42" s="146"/>
      <c r="AG42" s="146"/>
      <c r="AH42" s="85"/>
      <c r="AI42" s="85"/>
      <c r="AJ42" s="85"/>
      <c r="AK42" s="85"/>
      <c r="AL42" s="85"/>
      <c r="AM42" s="85"/>
      <c r="AN42" s="85"/>
      <c r="AO42" s="85"/>
    </row>
    <row r="43" spans="1:41" ht="78.75" customHeight="1" x14ac:dyDescent="0.25">
      <c r="A43" s="85"/>
      <c r="B43" s="85"/>
      <c r="C43" s="323" t="s">
        <v>78</v>
      </c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85"/>
      <c r="AN43" s="85"/>
      <c r="AO43" s="85"/>
    </row>
    <row r="44" spans="1:41" ht="55.5" customHeight="1" x14ac:dyDescent="0.2">
      <c r="A44" s="168"/>
      <c r="B44" s="168"/>
      <c r="C44" s="168"/>
      <c r="D44" s="168"/>
      <c r="E44" s="168"/>
      <c r="F44" s="85"/>
      <c r="G44" s="85"/>
      <c r="H44" s="85"/>
      <c r="I44" s="85"/>
      <c r="J44" s="85"/>
      <c r="K44" s="169"/>
      <c r="L44" s="146"/>
      <c r="M44" s="146"/>
      <c r="N44" s="146"/>
      <c r="O44" s="146"/>
      <c r="P44" s="170"/>
      <c r="Q44" s="171"/>
      <c r="R44" s="168"/>
      <c r="S44" s="168"/>
      <c r="T44" s="168"/>
      <c r="U44" s="85"/>
      <c r="V44" s="167"/>
      <c r="W44" s="167"/>
      <c r="X44" s="167"/>
      <c r="Y44" s="167"/>
      <c r="Z44" s="167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</row>
    <row r="45" spans="1:41" ht="22.5" customHeight="1" x14ac:dyDescent="0.2">
      <c r="A45" s="315" t="s">
        <v>40</v>
      </c>
      <c r="B45" s="315"/>
      <c r="C45" s="315"/>
      <c r="D45" s="315"/>
      <c r="E45" s="172"/>
      <c r="F45" s="95"/>
      <c r="G45" s="95"/>
      <c r="H45" s="95"/>
      <c r="I45" s="95"/>
      <c r="J45" s="95"/>
      <c r="K45" s="173"/>
      <c r="L45" s="174"/>
      <c r="M45" s="174"/>
      <c r="N45" s="174"/>
      <c r="O45" s="174"/>
      <c r="P45" s="174"/>
      <c r="Q45" s="175"/>
      <c r="R45" s="172"/>
      <c r="S45" s="172"/>
      <c r="T45" s="172"/>
      <c r="U45" s="95"/>
      <c r="V45" s="176"/>
      <c r="W45" s="176"/>
      <c r="X45" s="176"/>
      <c r="Y45" s="176"/>
      <c r="Z45" s="176"/>
      <c r="AA45" s="95"/>
      <c r="AB45" s="95"/>
      <c r="AC45" s="95"/>
      <c r="AD45" s="95"/>
      <c r="AE45" s="95"/>
      <c r="AF45" s="95"/>
      <c r="AG45" s="95"/>
      <c r="AH45" s="95"/>
      <c r="AI45" s="98"/>
      <c r="AJ45" s="98"/>
      <c r="AK45" s="98"/>
      <c r="AL45" s="85"/>
      <c r="AM45" s="85"/>
      <c r="AN45" s="85"/>
      <c r="AO45" s="85"/>
    </row>
    <row r="46" spans="1:41" ht="31.5" customHeight="1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93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89"/>
      <c r="AI46" s="190"/>
      <c r="AJ46" s="191"/>
      <c r="AK46" s="192"/>
      <c r="AL46" s="108"/>
      <c r="AM46" s="108"/>
      <c r="AN46" s="108"/>
      <c r="AO46" s="108"/>
    </row>
    <row r="47" spans="1:41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93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93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</row>
    <row r="49" spans="1:4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93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</row>
    <row r="50" spans="1:41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93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</row>
    <row r="51" spans="1:4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93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1:41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93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</row>
    <row r="53" spans="1:41" x14ac:dyDescent="0.2">
      <c r="A53" s="200" t="s">
        <v>72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93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</row>
    <row r="54" spans="1:41" x14ac:dyDescent="0.2">
      <c r="A54" s="200" t="s">
        <v>73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93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</row>
    <row r="55" spans="1:41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93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</row>
    <row r="56" spans="1:4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93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</row>
    <row r="57" spans="1:41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93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</row>
    <row r="58" spans="1:41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93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</row>
    <row r="59" spans="1:41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93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</row>
    <row r="60" spans="1:41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93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</row>
    <row r="61" spans="1:41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93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1:41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93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</row>
    <row r="63" spans="1:41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93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</row>
    <row r="64" spans="1:41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93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</row>
    <row r="65" spans="1:41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93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</row>
    <row r="66" spans="1:41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93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</row>
    <row r="67" spans="1:41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93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</row>
    <row r="68" spans="1:41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93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</row>
    <row r="69" spans="1:41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93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</row>
    <row r="70" spans="1:41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93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</row>
    <row r="71" spans="1:41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93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</row>
    <row r="72" spans="1:41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93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</row>
    <row r="73" spans="1:41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93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</row>
    <row r="74" spans="1:41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93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</row>
    <row r="75" spans="1:41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93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</row>
    <row r="76" spans="1:4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93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</row>
    <row r="77" spans="1:41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93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</row>
    <row r="78" spans="1:41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93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</row>
    <row r="79" spans="1:41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93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</row>
    <row r="80" spans="1:41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93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</row>
    <row r="81" spans="1:41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93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</row>
    <row r="82" spans="1:41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93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</row>
    <row r="83" spans="1:41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93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</row>
    <row r="84" spans="1:41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93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</row>
    <row r="85" spans="1:41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93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</row>
    <row r="86" spans="1:41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93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</row>
    <row r="87" spans="1:41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93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</row>
    <row r="88" spans="1:41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93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</row>
    <row r="89" spans="1:41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93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</row>
    <row r="90" spans="1:41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93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</row>
    <row r="91" spans="1:41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93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</row>
    <row r="92" spans="1:41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93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</row>
    <row r="93" spans="1:41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93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</row>
    <row r="94" spans="1:41" x14ac:dyDescent="0.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93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</row>
    <row r="95" spans="1:41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93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</row>
    <row r="96" spans="1:41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93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</row>
    <row r="97" spans="1:41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93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</row>
    <row r="98" spans="1:41" x14ac:dyDescent="0.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93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</row>
    <row r="99" spans="1:41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93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</row>
    <row r="100" spans="1:41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93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</row>
    <row r="101" spans="1:4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93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</row>
    <row r="102" spans="1:41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93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</row>
    <row r="103" spans="1:41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93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</row>
    <row r="104" spans="1:41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93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</row>
    <row r="105" spans="1:41" x14ac:dyDescent="0.2">
      <c r="A105" s="85"/>
      <c r="B105" s="8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181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85"/>
      <c r="AN105" s="85"/>
      <c r="AO105" s="85"/>
    </row>
    <row r="106" spans="1:41" x14ac:dyDescent="0.2">
      <c r="A106" s="85"/>
      <c r="B106" s="85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181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85"/>
      <c r="AN106" s="85"/>
      <c r="AO106" s="85"/>
    </row>
    <row r="107" spans="1:41" x14ac:dyDescent="0.2">
      <c r="A107" s="85"/>
      <c r="B107" s="85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181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85"/>
      <c r="AN107" s="85"/>
      <c r="AO107" s="85"/>
    </row>
    <row r="108" spans="1:41" x14ac:dyDescent="0.2">
      <c r="A108" s="85"/>
      <c r="B108" s="8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181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85"/>
      <c r="AN108" s="85"/>
      <c r="AO108" s="85"/>
    </row>
    <row r="109" spans="1:41" x14ac:dyDescent="0.2">
      <c r="A109" s="85"/>
      <c r="B109" s="85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181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85"/>
      <c r="AN109" s="85"/>
      <c r="AO109" s="85"/>
    </row>
    <row r="110" spans="1:41" x14ac:dyDescent="0.2">
      <c r="A110" s="85"/>
      <c r="B110" s="85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181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85"/>
      <c r="AN110" s="85"/>
      <c r="AO110" s="85"/>
    </row>
    <row r="111" spans="1:41" x14ac:dyDescent="0.2">
      <c r="A111" s="85"/>
      <c r="B111" s="8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181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85"/>
      <c r="AN111" s="85"/>
      <c r="AO111" s="85"/>
    </row>
    <row r="112" spans="1:41" x14ac:dyDescent="0.2">
      <c r="A112" s="85"/>
      <c r="B112" s="8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181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85"/>
      <c r="AN112" s="85"/>
      <c r="AO112" s="85"/>
    </row>
    <row r="113" spans="1:41" ht="0.75" customHeight="1" x14ac:dyDescent="0.2">
      <c r="A113" s="85"/>
      <c r="B113" s="8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181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85"/>
      <c r="AN113" s="85"/>
      <c r="AO113" s="85"/>
    </row>
    <row r="114" spans="1:41" x14ac:dyDescent="0.2">
      <c r="A114" s="168"/>
      <c r="B114" s="168"/>
      <c r="C114" s="179"/>
      <c r="D114" s="179"/>
      <c r="E114" s="179"/>
      <c r="F114" s="179"/>
      <c r="G114" s="179"/>
      <c r="H114" s="179"/>
      <c r="I114" s="179"/>
      <c r="J114" s="179"/>
      <c r="K114" s="180"/>
      <c r="L114" s="177"/>
      <c r="M114" s="177"/>
      <c r="N114" s="177"/>
      <c r="O114" s="177"/>
      <c r="P114" s="177"/>
      <c r="Q114" s="171"/>
      <c r="R114" s="179"/>
      <c r="S114" s="179"/>
      <c r="T114" s="179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85"/>
      <c r="AN114" s="85"/>
      <c r="AO114" s="85"/>
    </row>
    <row r="115" spans="1:41" ht="33" customHeight="1" x14ac:dyDescent="0.2">
      <c r="A115" s="200"/>
      <c r="B115" s="200"/>
      <c r="C115" s="203"/>
      <c r="D115" s="203"/>
      <c r="E115" s="203"/>
      <c r="F115" s="203"/>
      <c r="G115" s="203"/>
      <c r="H115" s="203"/>
      <c r="I115" s="203"/>
      <c r="J115" s="203"/>
      <c r="K115" s="201"/>
      <c r="L115" s="223"/>
      <c r="M115" s="223"/>
      <c r="N115" s="223"/>
      <c r="O115" s="223"/>
      <c r="P115" s="223"/>
      <c r="Q115" s="202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85"/>
      <c r="AN115" s="85"/>
      <c r="AO115" s="85"/>
    </row>
    <row r="116" spans="1:41" ht="12.75" customHeight="1" x14ac:dyDescent="0.2">
      <c r="A116" s="200"/>
      <c r="B116" s="200"/>
      <c r="C116" s="203"/>
      <c r="D116" s="203"/>
      <c r="E116" s="203"/>
      <c r="F116" s="203"/>
      <c r="G116" s="203"/>
      <c r="H116" s="203"/>
      <c r="I116" s="203"/>
      <c r="J116" s="203"/>
      <c r="K116" s="201"/>
      <c r="L116" s="223"/>
      <c r="M116" s="223"/>
      <c r="N116" s="223"/>
      <c r="O116" s="223"/>
      <c r="P116" s="223"/>
      <c r="Q116" s="202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85"/>
      <c r="AN116" s="85"/>
      <c r="AO116" s="85"/>
    </row>
    <row r="117" spans="1:41" ht="12.75" customHeight="1" x14ac:dyDescent="0.2">
      <c r="A117" s="200"/>
      <c r="B117" s="200"/>
      <c r="C117" s="203"/>
      <c r="D117" s="203"/>
      <c r="E117" s="203"/>
      <c r="F117" s="203"/>
      <c r="G117" s="203"/>
      <c r="H117" s="203"/>
      <c r="I117" s="203"/>
      <c r="J117" s="203"/>
      <c r="K117" s="201"/>
      <c r="L117" s="223"/>
      <c r="M117" s="223"/>
      <c r="N117" s="223"/>
      <c r="O117" s="223"/>
      <c r="P117" s="223"/>
      <c r="Q117" s="202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85"/>
      <c r="AN117" s="85"/>
      <c r="AO117" s="85"/>
    </row>
    <row r="118" spans="1:41" ht="12.75" customHeight="1" x14ac:dyDescent="0.2">
      <c r="A118" s="200"/>
      <c r="B118" s="200"/>
      <c r="C118" s="203"/>
      <c r="D118" s="203"/>
      <c r="E118" s="203"/>
      <c r="F118" s="203"/>
      <c r="G118" s="203"/>
      <c r="H118" s="203"/>
      <c r="I118" s="203"/>
      <c r="J118" s="203"/>
      <c r="K118" s="201"/>
      <c r="L118" s="223"/>
      <c r="M118" s="223"/>
      <c r="N118" s="223"/>
      <c r="O118" s="223"/>
      <c r="P118" s="223"/>
      <c r="Q118" s="202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85"/>
      <c r="AN118" s="85"/>
      <c r="AO118" s="85"/>
    </row>
    <row r="119" spans="1:41" ht="12.75" customHeight="1" x14ac:dyDescent="0.2">
      <c r="A119" s="200"/>
      <c r="B119" s="200"/>
      <c r="C119" s="203"/>
      <c r="D119" s="203"/>
      <c r="E119" s="203"/>
      <c r="F119" s="203"/>
      <c r="G119" s="203"/>
      <c r="H119" s="203"/>
      <c r="I119" s="203"/>
      <c r="J119" s="203"/>
      <c r="K119" s="203"/>
      <c r="L119" s="223"/>
      <c r="M119" s="223"/>
      <c r="N119" s="223"/>
      <c r="O119" s="223"/>
      <c r="P119" s="223"/>
      <c r="Q119" s="21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85"/>
      <c r="AN119" s="85"/>
      <c r="AO119" s="85"/>
    </row>
    <row r="120" spans="1:41" ht="1.5" customHeight="1" x14ac:dyDescent="0.2">
      <c r="A120" s="200"/>
      <c r="B120" s="200"/>
      <c r="C120" s="203"/>
      <c r="D120" s="203"/>
      <c r="E120" s="311" t="s">
        <v>19</v>
      </c>
      <c r="F120" s="311"/>
      <c r="G120" s="311"/>
      <c r="H120" s="311"/>
      <c r="I120" s="205" t="s">
        <v>22</v>
      </c>
      <c r="J120" s="203"/>
      <c r="K120" s="206" t="s">
        <v>23</v>
      </c>
      <c r="L120" s="223"/>
      <c r="M120" s="223"/>
      <c r="N120" s="223"/>
      <c r="O120" s="223"/>
      <c r="P120" s="223"/>
      <c r="Q120" s="21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85"/>
      <c r="AN120" s="85"/>
      <c r="AO120" s="85"/>
    </row>
    <row r="121" spans="1:41" ht="2.25" customHeight="1" x14ac:dyDescent="0.2">
      <c r="A121" s="200"/>
      <c r="B121" s="200"/>
      <c r="C121" s="203"/>
      <c r="D121" s="224" t="s">
        <v>18</v>
      </c>
      <c r="E121" s="207" t="s">
        <v>20</v>
      </c>
      <c r="F121" s="208">
        <v>42370</v>
      </c>
      <c r="G121" s="317">
        <v>44196</v>
      </c>
      <c r="H121" s="317"/>
      <c r="I121" s="209">
        <v>432</v>
      </c>
      <c r="J121" s="210"/>
      <c r="K121" s="316">
        <v>386</v>
      </c>
      <c r="L121" s="316"/>
      <c r="M121" s="223"/>
      <c r="N121" s="223"/>
      <c r="O121" s="223"/>
      <c r="P121" s="223"/>
      <c r="Q121" s="21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85"/>
      <c r="AN121" s="85"/>
      <c r="AO121" s="85"/>
    </row>
    <row r="122" spans="1:41" ht="19.5" customHeight="1" x14ac:dyDescent="0.2">
      <c r="A122" s="200"/>
      <c r="B122" s="200"/>
      <c r="C122" s="203"/>
      <c r="D122" s="203"/>
      <c r="E122" s="207" t="s">
        <v>21</v>
      </c>
      <c r="F122" s="310">
        <v>43831</v>
      </c>
      <c r="G122" s="310"/>
      <c r="H122" s="310"/>
      <c r="I122" s="221">
        <v>432</v>
      </c>
      <c r="J122" s="222"/>
      <c r="K122" s="312">
        <v>386</v>
      </c>
      <c r="L122" s="312"/>
      <c r="M122" s="225"/>
      <c r="N122" s="225"/>
      <c r="O122" s="226"/>
      <c r="P122" s="226"/>
      <c r="Q122" s="202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3"/>
      <c r="AJ122" s="203"/>
      <c r="AK122" s="203"/>
      <c r="AL122" s="203"/>
      <c r="AM122" s="85"/>
      <c r="AN122" s="85"/>
      <c r="AO122" s="85"/>
    </row>
    <row r="123" spans="1:41" ht="42.75" customHeight="1" x14ac:dyDescent="0.2">
      <c r="A123" s="200"/>
      <c r="B123" s="200"/>
      <c r="C123" s="203"/>
      <c r="D123" s="203"/>
      <c r="E123" s="227"/>
      <c r="F123" s="227"/>
      <c r="G123" s="227"/>
      <c r="H123" s="227"/>
      <c r="I123" s="203"/>
      <c r="J123" s="203"/>
      <c r="K123" s="203"/>
      <c r="L123" s="203"/>
      <c r="M123" s="223"/>
      <c r="N123" s="223"/>
      <c r="O123" s="203"/>
      <c r="P123" s="203"/>
      <c r="Q123" s="21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85"/>
      <c r="AN123" s="85"/>
      <c r="AO123" s="85"/>
    </row>
    <row r="124" spans="1:41" ht="42.75" customHeight="1" x14ac:dyDescent="0.2">
      <c r="A124" s="200"/>
      <c r="B124" s="200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23"/>
      <c r="N124" s="223"/>
      <c r="O124" s="203"/>
      <c r="P124" s="203"/>
      <c r="Q124" s="21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85"/>
      <c r="AN124" s="85"/>
      <c r="AO124" s="85"/>
    </row>
    <row r="125" spans="1:41" ht="45" customHeight="1" x14ac:dyDescent="0.25">
      <c r="A125" s="211" t="s">
        <v>41</v>
      </c>
      <c r="B125" s="200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1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85"/>
      <c r="AN125" s="85"/>
      <c r="AO125" s="85"/>
    </row>
    <row r="126" spans="1:41" ht="43.5" customHeight="1" x14ac:dyDescent="0.2">
      <c r="A126" s="212" t="s">
        <v>88</v>
      </c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1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85"/>
      <c r="AN126" s="85"/>
      <c r="AO126" s="85"/>
    </row>
    <row r="127" spans="1:41" ht="46.5" customHeight="1" x14ac:dyDescent="0.2">
      <c r="A127" s="214" t="s">
        <v>89</v>
      </c>
      <c r="B127" s="200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85"/>
      <c r="AN127" s="85"/>
      <c r="AO127" s="85"/>
    </row>
    <row r="128" spans="1:41" ht="33.75" customHeight="1" x14ac:dyDescent="0.2">
      <c r="A128" s="215"/>
      <c r="B128" s="200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1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85"/>
      <c r="AN128" s="85"/>
      <c r="AO128" s="85"/>
    </row>
    <row r="129" spans="1:41" ht="42.75" customHeight="1" x14ac:dyDescent="0.2">
      <c r="A129" s="215"/>
      <c r="B129" s="200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1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85"/>
      <c r="AN129" s="85"/>
      <c r="AO129" s="85"/>
    </row>
    <row r="130" spans="1:41" ht="41.25" customHeight="1" x14ac:dyDescent="0.2">
      <c r="A130" s="215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4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85"/>
      <c r="AN130" s="85"/>
      <c r="AO130" s="85"/>
    </row>
    <row r="131" spans="1:41" ht="39" customHeight="1" x14ac:dyDescent="0.2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4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85"/>
      <c r="AN131" s="85"/>
      <c r="AO131" s="85"/>
    </row>
    <row r="132" spans="1:41" ht="27.75" customHeight="1" x14ac:dyDescent="0.2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4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85"/>
      <c r="AN132" s="85"/>
      <c r="AO132" s="85"/>
    </row>
    <row r="133" spans="1:41" ht="46.5" customHeight="1" x14ac:dyDescent="0.2">
      <c r="A133" s="216" t="s">
        <v>55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4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85"/>
      <c r="AN133" s="85"/>
      <c r="AO133" s="85"/>
    </row>
    <row r="134" spans="1:41" ht="39" customHeight="1" x14ac:dyDescent="0.2">
      <c r="A134" s="217" t="s">
        <v>56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18"/>
      <c r="M134" s="203"/>
      <c r="N134" s="203"/>
      <c r="O134" s="200"/>
      <c r="P134" s="200"/>
      <c r="Q134" s="204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85"/>
      <c r="AN134" s="85"/>
      <c r="AO134" s="85"/>
    </row>
    <row r="135" spans="1:41" ht="46.5" customHeight="1" x14ac:dyDescent="0.2">
      <c r="A135" s="200" t="s">
        <v>57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4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85"/>
      <c r="AN135" s="85"/>
      <c r="AO135" s="85"/>
    </row>
    <row r="136" spans="1:41" ht="17.25" customHeight="1" x14ac:dyDescent="0.2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4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85"/>
      <c r="AN136" s="85"/>
      <c r="AO136" s="85"/>
    </row>
    <row r="137" spans="1:41" ht="18.75" customHeight="1" x14ac:dyDescent="0.2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4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85"/>
      <c r="AN137" s="85"/>
      <c r="AO137" s="85"/>
    </row>
    <row r="138" spans="1:41" ht="21" customHeight="1" x14ac:dyDescent="0.2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4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85"/>
      <c r="AN138" s="85"/>
      <c r="AO138" s="85"/>
    </row>
    <row r="139" spans="1:41" ht="27.75" customHeight="1" x14ac:dyDescent="0.2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4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85"/>
      <c r="AN139" s="85"/>
      <c r="AO139" s="85"/>
    </row>
    <row r="140" spans="1:41" ht="39" customHeight="1" x14ac:dyDescent="0.2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4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85"/>
      <c r="AN140" s="85"/>
      <c r="AO140" s="85"/>
    </row>
    <row r="141" spans="1:41" ht="35.25" customHeight="1" x14ac:dyDescent="0.2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4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85"/>
      <c r="AN141" s="85"/>
      <c r="AO141" s="85"/>
    </row>
    <row r="142" spans="1:41" ht="9.75" customHeight="1" x14ac:dyDescent="0.2">
      <c r="A142" s="219"/>
      <c r="B142" s="219"/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20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</row>
    <row r="143" spans="1:41" ht="22.5" customHeight="1" x14ac:dyDescent="0.2">
      <c r="A143" s="219"/>
      <c r="B143" s="219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20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</row>
    <row r="144" spans="1:41" x14ac:dyDescent="0.2">
      <c r="A144" s="219"/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20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</row>
    <row r="145" spans="1:38" x14ac:dyDescent="0.2">
      <c r="A145" s="219"/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20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</row>
    <row r="146" spans="1:38" x14ac:dyDescent="0.2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20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  <c r="AL146" s="219"/>
    </row>
    <row r="147" spans="1:38" x14ac:dyDescent="0.2">
      <c r="A147" s="219"/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20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</row>
    <row r="148" spans="1:38" x14ac:dyDescent="0.2">
      <c r="A148" s="219"/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20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</row>
    <row r="149" spans="1:38" x14ac:dyDescent="0.2">
      <c r="A149" s="219"/>
      <c r="B149" s="219"/>
      <c r="C149" s="219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20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  <c r="AH149" s="219"/>
      <c r="AI149" s="219"/>
      <c r="AJ149" s="219"/>
      <c r="AK149" s="219"/>
      <c r="AL149" s="219"/>
    </row>
    <row r="150" spans="1:38" x14ac:dyDescent="0.2">
      <c r="A150" s="219"/>
      <c r="B150" s="219"/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20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  <c r="AL150" s="219"/>
    </row>
    <row r="151" spans="1:38" x14ac:dyDescent="0.2">
      <c r="A151" s="219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20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</row>
    <row r="152" spans="1:38" x14ac:dyDescent="0.2">
      <c r="A152" s="219"/>
      <c r="B152" s="219"/>
      <c r="C152" s="219"/>
      <c r="D152" s="219"/>
      <c r="E152" s="219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20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</row>
    <row r="153" spans="1:38" x14ac:dyDescent="0.2">
      <c r="A153" s="219"/>
      <c r="B153" s="219"/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20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</row>
    <row r="154" spans="1:38" x14ac:dyDescent="0.2">
      <c r="A154" s="219"/>
      <c r="B154" s="219"/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20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</row>
    <row r="155" spans="1:38" x14ac:dyDescent="0.2">
      <c r="A155" s="219"/>
      <c r="B155" s="219"/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20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</row>
    <row r="156" spans="1:38" x14ac:dyDescent="0.2">
      <c r="A156" s="219"/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20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</row>
    <row r="157" spans="1:38" x14ac:dyDescent="0.2">
      <c r="A157" s="219"/>
      <c r="B157" s="219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20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</row>
    <row r="158" spans="1:38" x14ac:dyDescent="0.2">
      <c r="A158" s="219"/>
      <c r="B158" s="219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20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</row>
    <row r="159" spans="1:38" x14ac:dyDescent="0.2">
      <c r="A159" s="219"/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20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</row>
    <row r="160" spans="1:38" x14ac:dyDescent="0.2">
      <c r="A160" s="219"/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20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</row>
    <row r="161" spans="1:38" x14ac:dyDescent="0.2">
      <c r="A161" s="219"/>
      <c r="B161" s="219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20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</row>
    <row r="162" spans="1:38" x14ac:dyDescent="0.2">
      <c r="A162" s="219"/>
      <c r="B162" s="219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20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</row>
    <row r="163" spans="1:38" x14ac:dyDescent="0.2">
      <c r="A163" s="219"/>
      <c r="B163" s="219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20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</row>
    <row r="164" spans="1:38" x14ac:dyDescent="0.2">
      <c r="A164" s="219"/>
      <c r="B164" s="219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20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</row>
    <row r="165" spans="1:38" x14ac:dyDescent="0.2">
      <c r="A165" s="219"/>
      <c r="B165" s="219"/>
      <c r="C165" s="219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20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</row>
    <row r="166" spans="1:38" x14ac:dyDescent="0.2">
      <c r="A166" s="219"/>
      <c r="B166" s="219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20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</row>
    <row r="167" spans="1:38" x14ac:dyDescent="0.2">
      <c r="A167" s="219"/>
      <c r="B167" s="219"/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20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</row>
    <row r="168" spans="1:38" x14ac:dyDescent="0.2">
      <c r="A168" s="219"/>
      <c r="B168" s="219"/>
      <c r="C168" s="219"/>
      <c r="D168" s="219"/>
      <c r="E168" s="219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20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  <c r="AI168" s="219"/>
      <c r="AJ168" s="219"/>
      <c r="AK168" s="219"/>
      <c r="AL168" s="219"/>
    </row>
    <row r="169" spans="1:38" x14ac:dyDescent="0.2">
      <c r="A169" s="219"/>
      <c r="B169" s="219"/>
      <c r="C169" s="219"/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20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19"/>
      <c r="AF169" s="219"/>
      <c r="AG169" s="219"/>
      <c r="AH169" s="219"/>
      <c r="AI169" s="219"/>
      <c r="AJ169" s="219"/>
      <c r="AK169" s="219"/>
      <c r="AL169" s="219"/>
    </row>
    <row r="170" spans="1:38" x14ac:dyDescent="0.2">
      <c r="A170" s="219"/>
      <c r="B170" s="219"/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20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</row>
    <row r="171" spans="1:38" x14ac:dyDescent="0.2">
      <c r="A171" s="219"/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20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</row>
    <row r="172" spans="1:38" x14ac:dyDescent="0.2">
      <c r="A172" s="219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20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</row>
    <row r="173" spans="1:38" x14ac:dyDescent="0.2">
      <c r="A173" s="219"/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20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</row>
    <row r="174" spans="1:38" x14ac:dyDescent="0.2">
      <c r="A174" s="219"/>
      <c r="B174" s="219"/>
      <c r="C174" s="219"/>
      <c r="D174" s="219"/>
      <c r="E174" s="219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20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</row>
    <row r="175" spans="1:38" x14ac:dyDescent="0.2">
      <c r="A175" s="219"/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20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</row>
    <row r="176" spans="1:38" x14ac:dyDescent="0.2">
      <c r="A176" s="219"/>
      <c r="B176" s="219"/>
      <c r="C176" s="219"/>
      <c r="D176" s="219"/>
      <c r="E176" s="219"/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20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</row>
    <row r="177" spans="1:38" x14ac:dyDescent="0.2">
      <c r="A177" s="219"/>
      <c r="B177" s="219"/>
      <c r="C177" s="219"/>
      <c r="D177" s="219"/>
      <c r="E177" s="219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20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</row>
    <row r="178" spans="1:38" x14ac:dyDescent="0.2">
      <c r="A178" s="219"/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20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</row>
    <row r="179" spans="1:38" x14ac:dyDescent="0.2">
      <c r="A179" s="219"/>
      <c r="B179" s="219"/>
      <c r="C179" s="219"/>
      <c r="D179" s="219"/>
      <c r="E179" s="219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20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219"/>
      <c r="AL179" s="219"/>
    </row>
    <row r="180" spans="1:38" x14ac:dyDescent="0.2">
      <c r="A180" s="219"/>
      <c r="B180" s="219"/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20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</row>
    <row r="181" spans="1:38" x14ac:dyDescent="0.2">
      <c r="A181" s="219"/>
      <c r="B181" s="219"/>
      <c r="C181" s="219"/>
      <c r="D181" s="219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20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  <c r="AL181" s="219"/>
    </row>
    <row r="182" spans="1:38" x14ac:dyDescent="0.2">
      <c r="A182" s="219"/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20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</row>
    <row r="183" spans="1:38" x14ac:dyDescent="0.2">
      <c r="A183" s="219"/>
      <c r="B183" s="219"/>
      <c r="C183" s="219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20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</row>
    <row r="184" spans="1:38" x14ac:dyDescent="0.2">
      <c r="A184" s="219"/>
      <c r="B184" s="219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20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</row>
    <row r="185" spans="1:38" x14ac:dyDescent="0.2">
      <c r="A185" s="219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20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</row>
    <row r="186" spans="1:38" x14ac:dyDescent="0.2">
      <c r="A186" s="219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20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</row>
    <row r="187" spans="1:38" x14ac:dyDescent="0.2">
      <c r="A187" s="219"/>
      <c r="B187" s="219"/>
      <c r="C187" s="219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20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</row>
    <row r="188" spans="1:38" x14ac:dyDescent="0.2">
      <c r="A188" s="219"/>
      <c r="B188" s="219"/>
      <c r="C188" s="219"/>
      <c r="D188" s="219"/>
      <c r="E188" s="219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20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19"/>
      <c r="AF188" s="219"/>
      <c r="AG188" s="219"/>
      <c r="AH188" s="219"/>
      <c r="AI188" s="219"/>
      <c r="AJ188" s="219"/>
      <c r="AK188" s="219"/>
      <c r="AL188" s="219"/>
    </row>
    <row r="189" spans="1:38" x14ac:dyDescent="0.2">
      <c r="A189" s="219"/>
      <c r="B189" s="219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20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  <c r="AH189" s="219"/>
      <c r="AI189" s="219"/>
      <c r="AJ189" s="219"/>
      <c r="AK189" s="219"/>
      <c r="AL189" s="219"/>
    </row>
    <row r="190" spans="1:38" x14ac:dyDescent="0.2">
      <c r="A190" s="219"/>
      <c r="B190" s="219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20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19"/>
      <c r="AG190" s="219"/>
      <c r="AH190" s="219"/>
      <c r="AI190" s="219"/>
      <c r="AJ190" s="219"/>
      <c r="AK190" s="219"/>
      <c r="AL190" s="219"/>
    </row>
    <row r="191" spans="1:38" x14ac:dyDescent="0.2">
      <c r="A191" s="219"/>
      <c r="B191" s="219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20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</row>
    <row r="192" spans="1:38" x14ac:dyDescent="0.2">
      <c r="A192" s="219"/>
      <c r="B192" s="219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20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</row>
    <row r="193" spans="1:38" x14ac:dyDescent="0.2">
      <c r="A193" s="219"/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20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</row>
    <row r="194" spans="1:38" x14ac:dyDescent="0.2">
      <c r="A194" s="219"/>
      <c r="B194" s="219"/>
      <c r="C194" s="219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20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</row>
    <row r="195" spans="1:38" x14ac:dyDescent="0.2">
      <c r="A195" s="219"/>
      <c r="B195" s="219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20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</row>
    <row r="196" spans="1:38" x14ac:dyDescent="0.2">
      <c r="A196" s="219"/>
      <c r="B196" s="219"/>
      <c r="C196" s="219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20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</row>
    <row r="197" spans="1:38" x14ac:dyDescent="0.2">
      <c r="A197" s="219"/>
      <c r="B197" s="219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20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</row>
    <row r="198" spans="1:38" x14ac:dyDescent="0.2">
      <c r="A198" s="219"/>
      <c r="B198" s="219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20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</row>
    <row r="199" spans="1:38" x14ac:dyDescent="0.2">
      <c r="A199" s="219"/>
      <c r="B199" s="219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20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</row>
    <row r="200" spans="1:38" x14ac:dyDescent="0.2">
      <c r="A200" s="219"/>
      <c r="B200" s="219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20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</row>
    <row r="201" spans="1:38" x14ac:dyDescent="0.2">
      <c r="A201" s="219"/>
      <c r="B201" s="219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20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</row>
    <row r="202" spans="1:38" x14ac:dyDescent="0.2">
      <c r="A202" s="219"/>
      <c r="B202" s="219"/>
      <c r="C202" s="219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20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9"/>
      <c r="AI202" s="219"/>
      <c r="AJ202" s="219"/>
      <c r="AK202" s="219"/>
      <c r="AL202" s="219"/>
    </row>
    <row r="203" spans="1:38" x14ac:dyDescent="0.2">
      <c r="A203" s="219"/>
      <c r="B203" s="219"/>
      <c r="C203" s="219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20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  <c r="AH203" s="219"/>
      <c r="AI203" s="219"/>
      <c r="AJ203" s="219"/>
      <c r="AK203" s="219"/>
      <c r="AL203" s="219"/>
    </row>
    <row r="204" spans="1:38" x14ac:dyDescent="0.2">
      <c r="A204" s="219"/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20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</row>
    <row r="205" spans="1:38" x14ac:dyDescent="0.2">
      <c r="A205" s="219"/>
      <c r="B205" s="219"/>
      <c r="C205" s="219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20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19"/>
      <c r="AK205" s="219"/>
      <c r="AL205" s="219"/>
    </row>
    <row r="206" spans="1:38" x14ac:dyDescent="0.2">
      <c r="A206" s="219"/>
      <c r="B206" s="219"/>
      <c r="C206" s="219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20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  <c r="AH206" s="219"/>
      <c r="AI206" s="219"/>
      <c r="AJ206" s="219"/>
      <c r="AK206" s="219"/>
      <c r="AL206" s="219"/>
    </row>
    <row r="207" spans="1:38" x14ac:dyDescent="0.2">
      <c r="A207" s="219"/>
      <c r="B207" s="219"/>
      <c r="C207" s="219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20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19"/>
      <c r="AK207" s="219"/>
      <c r="AL207" s="219"/>
    </row>
    <row r="208" spans="1:38" x14ac:dyDescent="0.2">
      <c r="A208" s="219"/>
      <c r="B208" s="219"/>
      <c r="C208" s="219"/>
      <c r="D208" s="219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20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</row>
    <row r="209" spans="1:38" x14ac:dyDescent="0.2">
      <c r="A209" s="219"/>
      <c r="B209" s="219"/>
      <c r="C209" s="219"/>
      <c r="D209" s="219"/>
      <c r="E209" s="219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20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</row>
    <row r="210" spans="1:38" x14ac:dyDescent="0.2">
      <c r="A210" s="219"/>
      <c r="B210" s="219"/>
      <c r="C210" s="219"/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20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</row>
    <row r="211" spans="1:38" x14ac:dyDescent="0.2">
      <c r="A211" s="219"/>
      <c r="B211" s="219"/>
      <c r="C211" s="219"/>
      <c r="D211" s="219"/>
      <c r="E211" s="219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20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</row>
    <row r="212" spans="1:38" x14ac:dyDescent="0.2">
      <c r="A212" s="219"/>
      <c r="B212" s="219"/>
      <c r="C212" s="219"/>
      <c r="D212" s="219"/>
      <c r="E212" s="219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20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</row>
    <row r="213" spans="1:38" x14ac:dyDescent="0.2">
      <c r="A213" s="219"/>
      <c r="B213" s="219"/>
      <c r="C213" s="219"/>
      <c r="D213" s="219"/>
      <c r="E213" s="219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20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</row>
    <row r="214" spans="1:38" x14ac:dyDescent="0.2">
      <c r="A214" s="219"/>
      <c r="B214" s="219"/>
      <c r="C214" s="219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20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</row>
    <row r="215" spans="1:38" x14ac:dyDescent="0.2">
      <c r="A215" s="219"/>
      <c r="B215" s="219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20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</row>
    <row r="216" spans="1:38" x14ac:dyDescent="0.2">
      <c r="A216" s="219"/>
      <c r="B216" s="219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20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</row>
    <row r="217" spans="1:38" x14ac:dyDescent="0.2">
      <c r="A217" s="219"/>
      <c r="B217" s="219"/>
      <c r="C217" s="219"/>
      <c r="D217" s="219"/>
      <c r="E217" s="219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20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</row>
    <row r="218" spans="1:38" x14ac:dyDescent="0.2">
      <c r="A218" s="219"/>
      <c r="B218" s="219"/>
      <c r="C218" s="219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20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</row>
    <row r="219" spans="1:38" x14ac:dyDescent="0.2">
      <c r="A219" s="219"/>
      <c r="B219" s="219"/>
      <c r="C219" s="219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20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19"/>
      <c r="AI219" s="219"/>
      <c r="AJ219" s="219"/>
      <c r="AK219" s="219"/>
      <c r="AL219" s="219"/>
    </row>
    <row r="220" spans="1:38" x14ac:dyDescent="0.2">
      <c r="A220" s="219"/>
      <c r="B220" s="219"/>
      <c r="C220" s="219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20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/>
      <c r="AL220" s="219"/>
    </row>
    <row r="221" spans="1:38" x14ac:dyDescent="0.2">
      <c r="A221" s="219"/>
      <c r="B221" s="219"/>
      <c r="C221" s="219"/>
      <c r="D221" s="219"/>
      <c r="E221" s="219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20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  <c r="AH221" s="219"/>
      <c r="AI221" s="219"/>
      <c r="AJ221" s="219"/>
      <c r="AK221" s="219"/>
      <c r="AL221" s="219"/>
    </row>
    <row r="222" spans="1:38" x14ac:dyDescent="0.2">
      <c r="A222" s="219"/>
      <c r="B222" s="219"/>
      <c r="C222" s="219"/>
      <c r="D222" s="219"/>
      <c r="E222" s="219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20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</row>
    <row r="223" spans="1:38" x14ac:dyDescent="0.2">
      <c r="A223" s="219"/>
      <c r="B223" s="219"/>
      <c r="C223" s="219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20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</row>
    <row r="224" spans="1:38" x14ac:dyDescent="0.2">
      <c r="A224" s="219"/>
      <c r="B224" s="219"/>
      <c r="C224" s="219"/>
      <c r="D224" s="219"/>
      <c r="E224" s="219"/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20"/>
      <c r="R224" s="219"/>
      <c r="S224" s="219"/>
      <c r="T224" s="219"/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19"/>
      <c r="AG224" s="219"/>
      <c r="AH224" s="219"/>
      <c r="AI224" s="219"/>
      <c r="AJ224" s="219"/>
      <c r="AK224" s="219"/>
      <c r="AL224" s="219"/>
    </row>
    <row r="225" spans="1:38" x14ac:dyDescent="0.2">
      <c r="A225" s="219"/>
      <c r="B225" s="219"/>
      <c r="C225" s="219"/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20"/>
      <c r="R225" s="219"/>
      <c r="S225" s="219"/>
      <c r="T225" s="219"/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19"/>
      <c r="AE225" s="219"/>
      <c r="AF225" s="219"/>
      <c r="AG225" s="219"/>
      <c r="AH225" s="219"/>
      <c r="AI225" s="219"/>
      <c r="AJ225" s="219"/>
      <c r="AK225" s="219"/>
      <c r="AL225" s="219"/>
    </row>
    <row r="226" spans="1:38" x14ac:dyDescent="0.2">
      <c r="A226" s="219"/>
      <c r="B226" s="219"/>
      <c r="C226" s="219"/>
      <c r="D226" s="219"/>
      <c r="E226" s="219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20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</row>
    <row r="227" spans="1:38" x14ac:dyDescent="0.2">
      <c r="A227" s="219"/>
      <c r="B227" s="219"/>
      <c r="C227" s="219"/>
      <c r="D227" s="219"/>
      <c r="E227" s="219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20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  <c r="AH227" s="219"/>
      <c r="AI227" s="219"/>
      <c r="AJ227" s="219"/>
      <c r="AK227" s="219"/>
      <c r="AL227" s="219"/>
    </row>
    <row r="228" spans="1:38" x14ac:dyDescent="0.2">
      <c r="A228" s="219"/>
      <c r="B228" s="219"/>
      <c r="C228" s="219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20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</row>
    <row r="229" spans="1:38" x14ac:dyDescent="0.2">
      <c r="A229" s="219"/>
      <c r="B229" s="219"/>
      <c r="C229" s="219"/>
      <c r="D229" s="219"/>
      <c r="E229" s="219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20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19"/>
      <c r="AI229" s="219"/>
      <c r="AJ229" s="219"/>
      <c r="AK229" s="219"/>
      <c r="AL229" s="219"/>
    </row>
    <row r="230" spans="1:38" x14ac:dyDescent="0.2">
      <c r="A230" s="219"/>
      <c r="B230" s="219"/>
      <c r="C230" s="219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19"/>
      <c r="O230" s="219"/>
      <c r="P230" s="219"/>
      <c r="Q230" s="220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</row>
    <row r="231" spans="1:38" x14ac:dyDescent="0.2">
      <c r="A231" s="219"/>
      <c r="B231" s="219"/>
      <c r="C231" s="219"/>
      <c r="D231" s="219"/>
      <c r="E231" s="219"/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20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</row>
    <row r="232" spans="1:38" x14ac:dyDescent="0.2">
      <c r="A232" s="219"/>
      <c r="B232" s="219"/>
      <c r="C232" s="219"/>
      <c r="D232" s="219"/>
      <c r="E232" s="219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20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19"/>
      <c r="AG232" s="219"/>
      <c r="AH232" s="219"/>
      <c r="AI232" s="219"/>
      <c r="AJ232" s="219"/>
      <c r="AK232" s="219"/>
      <c r="AL232" s="219"/>
    </row>
    <row r="233" spans="1:38" x14ac:dyDescent="0.2">
      <c r="A233" s="219"/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20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  <c r="AL233" s="219"/>
    </row>
    <row r="234" spans="1:38" x14ac:dyDescent="0.2">
      <c r="A234" s="219"/>
      <c r="B234" s="219"/>
      <c r="C234" s="219"/>
      <c r="D234" s="219"/>
      <c r="E234" s="219"/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20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  <c r="AL234" s="219"/>
    </row>
    <row r="235" spans="1:38" x14ac:dyDescent="0.2">
      <c r="A235" s="219"/>
      <c r="B235" s="219"/>
      <c r="C235" s="219"/>
      <c r="D235" s="219"/>
      <c r="E235" s="219"/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20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</row>
    <row r="236" spans="1:38" x14ac:dyDescent="0.2">
      <c r="A236" s="219"/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20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</row>
    <row r="237" spans="1:38" x14ac:dyDescent="0.2">
      <c r="A237" s="219"/>
      <c r="B237" s="219"/>
      <c r="C237" s="219"/>
      <c r="D237" s="219"/>
      <c r="E237" s="219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20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19"/>
    </row>
    <row r="238" spans="1:38" x14ac:dyDescent="0.2">
      <c r="A238" s="219"/>
      <c r="B238" s="219"/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20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</row>
    <row r="239" spans="1:38" x14ac:dyDescent="0.2">
      <c r="A239" s="219"/>
      <c r="B239" s="219"/>
      <c r="C239" s="219"/>
      <c r="D239" s="219"/>
      <c r="E239" s="219"/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20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  <c r="AL239" s="219"/>
    </row>
    <row r="240" spans="1:38" x14ac:dyDescent="0.2">
      <c r="A240" s="219"/>
      <c r="B240" s="219"/>
      <c r="C240" s="219"/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20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</row>
    <row r="241" spans="1:38" x14ac:dyDescent="0.2">
      <c r="A241" s="219"/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20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</row>
    <row r="242" spans="1:38" x14ac:dyDescent="0.2">
      <c r="A242" s="219"/>
      <c r="B242" s="219"/>
      <c r="C242" s="219"/>
      <c r="D242" s="219"/>
      <c r="E242" s="219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20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</row>
    <row r="243" spans="1:38" x14ac:dyDescent="0.2">
      <c r="A243" s="219"/>
      <c r="B243" s="219"/>
      <c r="C243" s="219"/>
      <c r="D243" s="219"/>
      <c r="E243" s="219"/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220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  <c r="AH243" s="219"/>
      <c r="AI243" s="219"/>
      <c r="AJ243" s="219"/>
      <c r="AK243" s="219"/>
      <c r="AL243" s="219"/>
    </row>
    <row r="244" spans="1:38" x14ac:dyDescent="0.2">
      <c r="A244" s="219"/>
      <c r="B244" s="219"/>
      <c r="C244" s="219"/>
      <c r="D244" s="219"/>
      <c r="E244" s="219"/>
      <c r="F244" s="219"/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20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19"/>
      <c r="AG244" s="219"/>
      <c r="AH244" s="219"/>
      <c r="AI244" s="219"/>
      <c r="AJ244" s="219"/>
      <c r="AK244" s="219"/>
      <c r="AL244" s="219"/>
    </row>
    <row r="245" spans="1:38" x14ac:dyDescent="0.2">
      <c r="A245" s="219"/>
      <c r="B245" s="219"/>
      <c r="C245" s="219"/>
      <c r="D245" s="219"/>
      <c r="E245" s="219"/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20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</row>
    <row r="246" spans="1:38" x14ac:dyDescent="0.2">
      <c r="A246" s="219"/>
      <c r="B246" s="219"/>
      <c r="C246" s="219"/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20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  <c r="AL246" s="219"/>
    </row>
    <row r="247" spans="1:38" x14ac:dyDescent="0.2">
      <c r="A247" s="219"/>
      <c r="B247" s="219"/>
      <c r="C247" s="219"/>
      <c r="D247" s="219"/>
      <c r="E247" s="219"/>
      <c r="F247" s="219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20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</row>
    <row r="248" spans="1:38" x14ac:dyDescent="0.2">
      <c r="A248" s="219"/>
      <c r="B248" s="219"/>
      <c r="C248" s="219"/>
      <c r="D248" s="219"/>
      <c r="E248" s="219"/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20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  <c r="AL248" s="219"/>
    </row>
    <row r="249" spans="1:38" x14ac:dyDescent="0.2">
      <c r="A249" s="219"/>
      <c r="B249" s="219"/>
      <c r="C249" s="219"/>
      <c r="D249" s="219"/>
      <c r="E249" s="219"/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20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</row>
  </sheetData>
  <sheetProtection algorithmName="SHA-512" hashValue="22hTr08SrqoWt31K0EruVsm8HqML4kF2xLR57t3t8AnCk1V44pNr+jcKlcZxrKU/8VRGPp+bkHIBHEYKpY7SAg==" saltValue="CXRY34QzOordPpWj3nKOAA==" spinCount="100000" sheet="1" objects="1" scenarios="1"/>
  <mergeCells count="92">
    <mergeCell ref="S9:AG9"/>
    <mergeCell ref="A2:T2"/>
    <mergeCell ref="A5:B5"/>
    <mergeCell ref="C5:D5"/>
    <mergeCell ref="E5:F5"/>
    <mergeCell ref="I5:AO5"/>
    <mergeCell ref="A6:B6"/>
    <mergeCell ref="C6:D6"/>
    <mergeCell ref="E6:F6"/>
    <mergeCell ref="G6:I6"/>
    <mergeCell ref="K6:AH6"/>
    <mergeCell ref="C7:D7"/>
    <mergeCell ref="E7:F7"/>
    <mergeCell ref="I7:J7"/>
    <mergeCell ref="A9:F9"/>
    <mergeCell ref="I9:J9"/>
    <mergeCell ref="A10:A12"/>
    <mergeCell ref="B10:B12"/>
    <mergeCell ref="C10:D10"/>
    <mergeCell ref="I10:J10"/>
    <mergeCell ref="L10:P10"/>
    <mergeCell ref="C11:C12"/>
    <mergeCell ref="D11:D12"/>
    <mergeCell ref="E11:E12"/>
    <mergeCell ref="F11:F12"/>
    <mergeCell ref="M11:M12"/>
    <mergeCell ref="G11:G12"/>
    <mergeCell ref="H11:H12"/>
    <mergeCell ref="I11:I12"/>
    <mergeCell ref="J11:J12"/>
    <mergeCell ref="K11:K12"/>
    <mergeCell ref="AL10:AO12"/>
    <mergeCell ref="R10:R12"/>
    <mergeCell ref="S10:T10"/>
    <mergeCell ref="U10:X10"/>
    <mergeCell ref="Y10:Z10"/>
    <mergeCell ref="AA10:AB10"/>
    <mergeCell ref="AC10:AF10"/>
    <mergeCell ref="W11:W12"/>
    <mergeCell ref="X11:X12"/>
    <mergeCell ref="Y11:Y12"/>
    <mergeCell ref="Z11:Z12"/>
    <mergeCell ref="AL13:AO13"/>
    <mergeCell ref="O11:O12"/>
    <mergeCell ref="P11:P12"/>
    <mergeCell ref="S11:S12"/>
    <mergeCell ref="T11:T12"/>
    <mergeCell ref="U11:U12"/>
    <mergeCell ref="V11:V12"/>
    <mergeCell ref="AA11:AA12"/>
    <mergeCell ref="AB11:AB12"/>
    <mergeCell ref="AC11:AC12"/>
    <mergeCell ref="AD11:AD12"/>
    <mergeCell ref="AE11:AE12"/>
    <mergeCell ref="Q10:Q12"/>
    <mergeCell ref="AG10:AG12"/>
    <mergeCell ref="AI10:AI12"/>
    <mergeCell ref="AJ10:AJ12"/>
    <mergeCell ref="AL25:AO25"/>
    <mergeCell ref="AL14:AO14"/>
    <mergeCell ref="AL15:AO15"/>
    <mergeCell ref="AL16:AO16"/>
    <mergeCell ref="AL17:AO17"/>
    <mergeCell ref="AL18:AO18"/>
    <mergeCell ref="AL19:AO19"/>
    <mergeCell ref="AL20:AO20"/>
    <mergeCell ref="AL21:AO21"/>
    <mergeCell ref="AL22:AO22"/>
    <mergeCell ref="AL23:AO23"/>
    <mergeCell ref="AL24:AO24"/>
    <mergeCell ref="AL37:AO37"/>
    <mergeCell ref="AL26:AO26"/>
    <mergeCell ref="AL27:AO27"/>
    <mergeCell ref="AL28:AO28"/>
    <mergeCell ref="AL29:AO29"/>
    <mergeCell ref="AL30:AO30"/>
    <mergeCell ref="AL31:AO31"/>
    <mergeCell ref="AL32:AO32"/>
    <mergeCell ref="AL33:AO33"/>
    <mergeCell ref="AL34:AO34"/>
    <mergeCell ref="AL35:AO35"/>
    <mergeCell ref="AL36:AO36"/>
    <mergeCell ref="A39:B40"/>
    <mergeCell ref="M39:P39"/>
    <mergeCell ref="C43:AL43"/>
    <mergeCell ref="A45:D45"/>
    <mergeCell ref="E120:H120"/>
    <mergeCell ref="G121:H121"/>
    <mergeCell ref="K121:L121"/>
    <mergeCell ref="F122:H122"/>
    <mergeCell ref="K122:L122"/>
    <mergeCell ref="M38:P38"/>
  </mergeCells>
  <conditionalFormatting sqref="Q38 V38:Z38 AC38 T38">
    <cfRule type="cellIs" dxfId="123" priority="85" stopIfTrue="1" operator="equal">
      <formula>FALSE</formula>
    </cfRule>
  </conditionalFormatting>
  <conditionalFormatting sqref="R39:Z39">
    <cfRule type="containsErrors" dxfId="122" priority="87" stopIfTrue="1">
      <formula>ISERROR(R39)</formula>
    </cfRule>
  </conditionalFormatting>
  <conditionalFormatting sqref="U38 S38">
    <cfRule type="cellIs" dxfId="121" priority="78" stopIfTrue="1" operator="lessThan">
      <formula>0</formula>
    </cfRule>
    <cfRule type="cellIs" dxfId="120" priority="84" stopIfTrue="1" operator="equal">
      <formula>FALSE</formula>
    </cfRule>
  </conditionalFormatting>
  <conditionalFormatting sqref="Q38">
    <cfRule type="containsErrors" priority="83" stopIfTrue="1">
      <formula>ISERROR(Q38)</formula>
    </cfRule>
  </conditionalFormatting>
  <conditionalFormatting sqref="Q38">
    <cfRule type="cellIs" dxfId="119" priority="82" stopIfTrue="1" operator="equal">
      <formula>0</formula>
    </cfRule>
  </conditionalFormatting>
  <conditionalFormatting sqref="E38">
    <cfRule type="cellIs" dxfId="118" priority="86" stopIfTrue="1" operator="greaterThan">
      <formula>#REF!</formula>
    </cfRule>
  </conditionalFormatting>
  <conditionalFormatting sqref="Q38">
    <cfRule type="cellIs" dxfId="117" priority="80" stopIfTrue="1" operator="equal">
      <formula>"00.01.1900"</formula>
    </cfRule>
    <cfRule type="containsErrors" dxfId="116" priority="81" stopIfTrue="1">
      <formula>ISERROR(Q38)</formula>
    </cfRule>
  </conditionalFormatting>
  <conditionalFormatting sqref="AA38:AB38">
    <cfRule type="cellIs" dxfId="115" priority="77" stopIfTrue="1" operator="equal">
      <formula>0</formula>
    </cfRule>
    <cfRule type="cellIs" dxfId="114" priority="79" stopIfTrue="1" operator="equal">
      <formula>FALSE</formula>
    </cfRule>
  </conditionalFormatting>
  <conditionalFormatting sqref="C5:D5">
    <cfRule type="containsBlanks" dxfId="113" priority="92" stopIfTrue="1">
      <formula>LEN(TRIM(C5))=0</formula>
    </cfRule>
  </conditionalFormatting>
  <conditionalFormatting sqref="C6 G6 K6 I7 AN7">
    <cfRule type="containsBlanks" dxfId="112" priority="75" stopIfTrue="1">
      <formula>LEN(TRIM(C6))=0</formula>
    </cfRule>
  </conditionalFormatting>
  <conditionalFormatting sqref="AD38:AF38">
    <cfRule type="cellIs" dxfId="111" priority="74" stopIfTrue="1" operator="equal">
      <formula>FALSE</formula>
    </cfRule>
  </conditionalFormatting>
  <conditionalFormatting sqref="H5">
    <cfRule type="containsText" dxfId="110" priority="72" stopIfTrue="1" operator="containsText" text="bitte auswählen">
      <formula>NOT(ISERROR(SEARCH("bitte auswählen",H5)))</formula>
    </cfRule>
  </conditionalFormatting>
  <conditionalFormatting sqref="H5">
    <cfRule type="cellIs" dxfId="109" priority="73" stopIfTrue="1" operator="notEqual">
      <formula>"bitte auswählen"</formula>
    </cfRule>
  </conditionalFormatting>
  <conditionalFormatting sqref="V41:Z42 V44:Z45">
    <cfRule type="containsErrors" dxfId="108" priority="71" stopIfTrue="1">
      <formula>ISERROR(V41)</formula>
    </cfRule>
  </conditionalFormatting>
  <conditionalFormatting sqref="P44">
    <cfRule type="containsErrors" dxfId="107" priority="70" stopIfTrue="1">
      <formula>ISERROR(P44)</formula>
    </cfRule>
  </conditionalFormatting>
  <conditionalFormatting sqref="AH39:AK39">
    <cfRule type="cellIs" dxfId="106" priority="69" operator="equal">
      <formula>0</formula>
    </cfRule>
  </conditionalFormatting>
  <conditionalFormatting sqref="Q13:Q21 Q27:Q37 V13:Z37 AC13:AC37 T13:T37">
    <cfRule type="cellIs" dxfId="105" priority="67" stopIfTrue="1" operator="equal">
      <formula>FALSE</formula>
    </cfRule>
  </conditionalFormatting>
  <conditionalFormatting sqref="U13:U37 S13:S37">
    <cfRule type="cellIs" dxfId="104" priority="52" stopIfTrue="1" operator="lessThan">
      <formula>0</formula>
    </cfRule>
    <cfRule type="cellIs" dxfId="103" priority="66" stopIfTrue="1" operator="equal">
      <formula>FALSE</formula>
    </cfRule>
  </conditionalFormatting>
  <conditionalFormatting sqref="Q13:Q21 Q27:Q37">
    <cfRule type="containsErrors" priority="65" stopIfTrue="1">
      <formula>ISERROR(Q13)</formula>
    </cfRule>
  </conditionalFormatting>
  <conditionalFormatting sqref="R13:R21 R27:R37">
    <cfRule type="containsErrors" dxfId="102" priority="57" stopIfTrue="1">
      <formula>ISERROR(R13)</formula>
    </cfRule>
    <cfRule type="cellIs" priority="58" stopIfTrue="1" operator="greaterThan">
      <formula>0</formula>
    </cfRule>
    <cfRule type="cellIs" dxfId="101" priority="64" stopIfTrue="1" operator="lessThan">
      <formula>0</formula>
    </cfRule>
  </conditionalFormatting>
  <conditionalFormatting sqref="Q13:R21 Q27:R37 G35:G37">
    <cfRule type="cellIs" dxfId="100" priority="63" stopIfTrue="1" operator="equal">
      <formula>0</formula>
    </cfRule>
  </conditionalFormatting>
  <conditionalFormatting sqref="E35:F37 I35:I37">
    <cfRule type="cellIs" dxfId="99" priority="68" stopIfTrue="1" operator="greaterThan">
      <formula>#REF!</formula>
    </cfRule>
  </conditionalFormatting>
  <conditionalFormatting sqref="O13:O21 O27:O37 M27:M37 M13:M21">
    <cfRule type="cellIs" dxfId="98" priority="62" stopIfTrue="1" operator="equal">
      <formula>0</formula>
    </cfRule>
  </conditionalFormatting>
  <conditionalFormatting sqref="Q13:Q21 Q27:Q37">
    <cfRule type="cellIs" dxfId="97" priority="60" stopIfTrue="1" operator="equal">
      <formula>"00.01.1900"</formula>
    </cfRule>
    <cfRule type="containsErrors" dxfId="96" priority="61" stopIfTrue="1">
      <formula>ISERROR(Q13)</formula>
    </cfRule>
  </conditionalFormatting>
  <conditionalFormatting sqref="H35:H37">
    <cfRule type="expression" dxfId="95" priority="59" stopIfTrue="1">
      <formula>$Q$13&gt;0</formula>
    </cfRule>
  </conditionalFormatting>
  <conditionalFormatting sqref="P13:P37">
    <cfRule type="cellIs" dxfId="94" priority="54" stopIfTrue="1" operator="lessThan">
      <formula>0</formula>
    </cfRule>
    <cfRule type="cellIs" dxfId="93" priority="56" stopIfTrue="1" operator="equal">
      <formula>0</formula>
    </cfRule>
  </conditionalFormatting>
  <conditionalFormatting sqref="AA13:AA37">
    <cfRule type="cellIs" dxfId="92" priority="51" stopIfTrue="1" operator="equal">
      <formula>0</formula>
    </cfRule>
    <cfRule type="cellIs" dxfId="91" priority="55" stopIfTrue="1" operator="equal">
      <formula>FALSE</formula>
    </cfRule>
  </conditionalFormatting>
  <conditionalFormatting sqref="I35:I37">
    <cfRule type="cellIs" priority="53" stopIfTrue="1" operator="lessThan">
      <formula>$J$13</formula>
    </cfRule>
  </conditionalFormatting>
  <conditionalFormatting sqref="AD13:AD37">
    <cfRule type="cellIs" dxfId="90" priority="50" stopIfTrue="1" operator="equal">
      <formula>FALSE</formula>
    </cfRule>
  </conditionalFormatting>
  <conditionalFormatting sqref="AB13:AB37">
    <cfRule type="cellIs" dxfId="89" priority="48" stopIfTrue="1" operator="equal">
      <formula>0</formula>
    </cfRule>
    <cfRule type="cellIs" dxfId="88" priority="49" stopIfTrue="1" operator="equal">
      <formula>FALSE</formula>
    </cfRule>
  </conditionalFormatting>
  <conditionalFormatting sqref="Q22:Q26">
    <cfRule type="cellIs" dxfId="87" priority="46" stopIfTrue="1" operator="equal">
      <formula>FALSE</formula>
    </cfRule>
  </conditionalFormatting>
  <conditionalFormatting sqref="Q22:Q26">
    <cfRule type="containsErrors" priority="45" stopIfTrue="1">
      <formula>ISERROR(Q22)</formula>
    </cfRule>
  </conditionalFormatting>
  <conditionalFormatting sqref="R22:R26">
    <cfRule type="containsErrors" dxfId="86" priority="38" stopIfTrue="1">
      <formula>ISERROR(R22)</formula>
    </cfRule>
    <cfRule type="cellIs" priority="39" stopIfTrue="1" operator="greaterThan">
      <formula>0</formula>
    </cfRule>
    <cfRule type="cellIs" dxfId="85" priority="44" stopIfTrue="1" operator="lessThan">
      <formula>0</formula>
    </cfRule>
  </conditionalFormatting>
  <conditionalFormatting sqref="Q22:R26">
    <cfRule type="cellIs" dxfId="84" priority="43" stopIfTrue="1" operator="equal">
      <formula>0</formula>
    </cfRule>
  </conditionalFormatting>
  <conditionalFormatting sqref="M22:M26 O22:O26">
    <cfRule type="cellIs" dxfId="83" priority="42" stopIfTrue="1" operator="equal">
      <formula>0</formula>
    </cfRule>
  </conditionalFormatting>
  <conditionalFormatting sqref="Q22:Q26">
    <cfRule type="cellIs" dxfId="82" priority="40" stopIfTrue="1" operator="equal">
      <formula>"00.01.1900"</formula>
    </cfRule>
    <cfRule type="containsErrors" dxfId="81" priority="41" stopIfTrue="1">
      <formula>ISERROR(Q22)</formula>
    </cfRule>
  </conditionalFormatting>
  <conditionalFormatting sqref="AE13:AE37">
    <cfRule type="cellIs" dxfId="80" priority="36" stopIfTrue="1" operator="equal">
      <formula>0</formula>
    </cfRule>
    <cfRule type="cellIs" dxfId="79" priority="37" stopIfTrue="1" operator="equal">
      <formula>FALSE</formula>
    </cfRule>
  </conditionalFormatting>
  <conditionalFormatting sqref="AF13:AF37">
    <cfRule type="cellIs" dxfId="78" priority="34" stopIfTrue="1" operator="equal">
      <formula>0</formula>
    </cfRule>
    <cfRule type="cellIs" dxfId="77" priority="35" stopIfTrue="1" operator="equal">
      <formula>FALSE</formula>
    </cfRule>
  </conditionalFormatting>
  <conditionalFormatting sqref="K13:K37">
    <cfRule type="cellIs" dxfId="76" priority="33" stopIfTrue="1" operator="equal">
      <formula>0</formula>
    </cfRule>
  </conditionalFormatting>
  <conditionalFormatting sqref="J35:J37">
    <cfRule type="cellIs" dxfId="75" priority="32" stopIfTrue="1" operator="greaterThan">
      <formula>#REF!</formula>
    </cfRule>
  </conditionalFormatting>
  <conditionalFormatting sqref="M40:AG40">
    <cfRule type="cellIs" dxfId="74" priority="88" stopIfTrue="1" operator="equal">
      <formula>#REF!</formula>
    </cfRule>
  </conditionalFormatting>
  <conditionalFormatting sqref="R39">
    <cfRule type="cellIs" dxfId="73" priority="89" stopIfTrue="1" operator="equal">
      <formula>#REF!</formula>
    </cfRule>
  </conditionalFormatting>
  <conditionalFormatting sqref="AG39">
    <cfRule type="cellIs" dxfId="72" priority="90" stopIfTrue="1" operator="lessThan">
      <formula>#REF!</formula>
    </cfRule>
  </conditionalFormatting>
  <conditionalFormatting sqref="J39">
    <cfRule type="cellIs" priority="91" stopIfTrue="1" operator="equal">
      <formula>#REF!</formula>
    </cfRule>
  </conditionalFormatting>
  <conditionalFormatting sqref="G6:I6">
    <cfRule type="expression" dxfId="71" priority="22">
      <formula>$G$6=0</formula>
    </cfRule>
  </conditionalFormatting>
  <conditionalFormatting sqref="K6:AH6">
    <cfRule type="expression" dxfId="70" priority="21">
      <formula>$K$6=0</formula>
    </cfRule>
  </conditionalFormatting>
  <conditionalFormatting sqref="G13">
    <cfRule type="cellIs" dxfId="69" priority="9" stopIfTrue="1" operator="equal">
      <formula>0</formula>
    </cfRule>
  </conditionalFormatting>
  <conditionalFormatting sqref="E13:F13 I13:J13">
    <cfRule type="cellIs" dxfId="68" priority="10" stopIfTrue="1" operator="greaterThan">
      <formula>#REF!</formula>
    </cfRule>
  </conditionalFormatting>
  <conditionalFormatting sqref="H13">
    <cfRule type="expression" dxfId="67" priority="8" stopIfTrue="1">
      <formula>$Q$13&gt;0</formula>
    </cfRule>
  </conditionalFormatting>
  <conditionalFormatting sqref="I13">
    <cfRule type="cellIs" priority="7" stopIfTrue="1" operator="lessThan">
      <formula>$J$13</formula>
    </cfRule>
  </conditionalFormatting>
  <conditionalFormatting sqref="J13">
    <cfRule type="cellIs" dxfId="66" priority="6" stopIfTrue="1" operator="greaterThan">
      <formula>#REF!</formula>
    </cfRule>
  </conditionalFormatting>
  <conditionalFormatting sqref="G14:G34">
    <cfRule type="cellIs" dxfId="65" priority="4" stopIfTrue="1" operator="equal">
      <formula>0</formula>
    </cfRule>
  </conditionalFormatting>
  <conditionalFormatting sqref="E14:F34 I14:J34">
    <cfRule type="cellIs" dxfId="64" priority="5" stopIfTrue="1" operator="greaterThan">
      <formula>#REF!</formula>
    </cfRule>
  </conditionalFormatting>
  <conditionalFormatting sqref="H14:H34">
    <cfRule type="expression" dxfId="63" priority="3" stopIfTrue="1">
      <formula>$Q$13&gt;0</formula>
    </cfRule>
  </conditionalFormatting>
  <conditionalFormatting sqref="I14:I34">
    <cfRule type="cellIs" priority="2" stopIfTrue="1" operator="lessThan">
      <formula>$J$13</formula>
    </cfRule>
  </conditionalFormatting>
  <conditionalFormatting sqref="J14:J34">
    <cfRule type="cellIs" dxfId="62" priority="1" stopIfTrue="1" operator="greaterThan">
      <formula>#REF!</formula>
    </cfRule>
  </conditionalFormatting>
  <dataValidations count="14">
    <dataValidation type="date" operator="greaterThan" allowBlank="1" showInputMessage="1" showErrorMessage="1" error="Das Ende-Datum liegt vor dem Beginn-Datum! " sqref="O27:O29" xr:uid="{00000000-0002-0000-0100-000000000000}">
      <formula1>#REF!</formula1>
    </dataValidation>
    <dataValidation type="date" operator="greaterThan" allowBlank="1" showInputMessage="1" showErrorMessage="1" error="Das Ende-Datum liegt vor dem Beginn-Datum! " sqref="O13:O26 O30:O37" xr:uid="{00000000-0002-0000-0100-000001000000}">
      <formula1>#REF!</formula1>
    </dataValidation>
    <dataValidation type="list" allowBlank="1" showInputMessage="1" showErrorMessage="1" sqref="H5" xr:uid="{00000000-0002-0000-0100-000003000000}">
      <formula1>$A$125:$A$127</formula1>
    </dataValidation>
    <dataValidation type="list" allowBlank="1" showInputMessage="1" showErrorMessage="1" sqref="A2:T2" xr:uid="{00000000-0002-0000-0100-000004000000}">
      <formula1>$A$53:$A$54</formula1>
    </dataValidation>
    <dataValidation type="list" allowBlank="1" showInputMessage="1" showErrorMessage="1" sqref="H13:H37" xr:uid="{00000000-0002-0000-0100-000005000000}">
      <formula1>$A$132:$A$135</formula1>
    </dataValidation>
    <dataValidation type="date" operator="greaterThan" allowBlank="1" showInputMessage="1" showErrorMessage="1" error="Das Ende-Datum liegt vor dem Beginn-Datum! " sqref="O27:O29" xr:uid="{00000000-0002-0000-0100-000006000000}">
      <formula1>M20</formula1>
    </dataValidation>
    <dataValidation type="date" operator="greaterThan" allowBlank="1" showInputMessage="1" showErrorMessage="1" error="Das Ende-Datum liegt vor dem Beginn-Datum! " sqref="O13:O26" xr:uid="{00000000-0002-0000-0100-000007000000}">
      <formula1>M11</formula1>
    </dataValidation>
    <dataValidation type="date" operator="lessThan" allowBlank="1" showInputMessage="1" showErrorMessage="1" error="Das Ende-Datum liegt vor dem Beginn-Datum! " sqref="O27:O29" xr:uid="{00000000-0002-0000-0100-000008000000}">
      <formula1>M20</formula1>
    </dataValidation>
    <dataValidation type="date" operator="lessThan" allowBlank="1" showInputMessage="1" showErrorMessage="1" error="Das Ende-Datum liegt vor dem Beginn-Datum! " sqref="O13:O26" xr:uid="{00000000-0002-0000-0100-000009000000}">
      <formula1>M11</formula1>
    </dataValidation>
    <dataValidation type="date" operator="lessThan" allowBlank="1" showInputMessage="1" showErrorMessage="1" error="Das Ende-Datum liegt vor dem Beginn-Datum! " sqref="O30:O37" xr:uid="{00000000-0002-0000-0100-00000B000000}">
      <formula1>#REF!</formula1>
    </dataValidation>
    <dataValidation type="date" operator="lessThan" allowBlank="1" showInputMessage="1" showErrorMessage="1" error="Datum ungültig" sqref="I22:I37" xr:uid="{00000000-0002-0000-0100-00000C000000}">
      <formula1>J22</formula1>
    </dataValidation>
    <dataValidation allowBlank="1" showInputMessage="1" sqref="E13:E38 I13:I21" xr:uid="{00000000-0002-0000-0100-00000D000000}"/>
    <dataValidation type="date" operator="greaterThanOrEqual" allowBlank="1" showInputMessage="1" showErrorMessage="1" error="Datumsfehler; ggf. liegt das Ende-Datum  vor dem Beginn-Datum! " sqref="J13:J37" xr:uid="{00000000-0002-0000-0100-00000E000000}">
      <formula1>I13</formula1>
    </dataValidation>
    <dataValidation type="date" operator="greaterThanOrEqual" allowBlank="1" showInputMessage="1" showErrorMessage="1" error="Datumsfehler; ggf. liegt das Ende-Datum vor dem Beginn-Datum! " sqref="F13:F37" xr:uid="{00000000-0002-0000-0100-00000F000000}">
      <formula1>E13</formula1>
    </dataValidation>
  </dataValidations>
  <printOptions horizontalCentered="1"/>
  <pageMargins left="0.19685039370078741" right="0.15748031496062992" top="0.78740157480314965" bottom="0.39370078740157483" header="0.55118110236220474" footer="0.15748031496062992"/>
  <pageSetup paperSize="9" scale="47" orientation="landscape" r:id="rId1"/>
  <headerFooter alignWithMargins="0">
    <oddHeader>&amp;C&amp;K00-046Seite 2</oddHeader>
    <oddFooter>&amp;L&amp;8Investitions- und Förderbank Niedersachsen - NBank Günther-Wagner-Allee  12-16  30177 Hannover Telefon 0511. 30031-0 Telefax 0511. 30031-300  info@nbank.de  www.nbank.de &amp;R&amp;9Stand: 01. August 2012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AQ249"/>
  <sheetViews>
    <sheetView showGridLines="0" zoomScale="56" zoomScaleNormal="56" zoomScalePageLayoutView="40" workbookViewId="0">
      <selection activeCell="A9" sqref="A9:F9"/>
    </sheetView>
  </sheetViews>
  <sheetFormatPr baseColWidth="10" defaultColWidth="11.42578125" defaultRowHeight="12.75" x14ac:dyDescent="0.2"/>
  <cols>
    <col min="1" max="1" width="6.140625" style="44" customWidth="1"/>
    <col min="2" max="2" width="19.42578125" style="44" customWidth="1"/>
    <col min="3" max="3" width="29.7109375" style="44" customWidth="1"/>
    <col min="4" max="4" width="22.7109375" style="44" customWidth="1"/>
    <col min="5" max="5" width="26" style="44" customWidth="1"/>
    <col min="6" max="6" width="26.28515625" style="44" customWidth="1"/>
    <col min="7" max="7" width="11.85546875" style="44" hidden="1" customWidth="1"/>
    <col min="8" max="8" width="8.85546875" style="44" hidden="1" customWidth="1"/>
    <col min="9" max="9" width="22.42578125" style="44" customWidth="1"/>
    <col min="10" max="10" width="20.140625" style="44" customWidth="1"/>
    <col min="11" max="11" width="12.42578125" style="44" hidden="1" customWidth="1"/>
    <col min="12" max="12" width="4.140625" style="44" hidden="1" customWidth="1"/>
    <col min="13" max="13" width="10.7109375" style="44" hidden="1" customWidth="1"/>
    <col min="14" max="14" width="11.85546875" style="44" hidden="1" customWidth="1"/>
    <col min="15" max="15" width="11.7109375" style="44" hidden="1" customWidth="1"/>
    <col min="16" max="16" width="9.7109375" style="44" hidden="1" customWidth="1"/>
    <col min="17" max="17" width="11.85546875" style="43" hidden="1" customWidth="1"/>
    <col min="18" max="18" width="6.85546875" style="44" hidden="1" customWidth="1"/>
    <col min="19" max="19" width="10.28515625" style="44" hidden="1" customWidth="1"/>
    <col min="20" max="20" width="8.85546875" style="44" hidden="1" customWidth="1"/>
    <col min="21" max="21" width="13.5703125" style="44" hidden="1" customWidth="1"/>
    <col min="22" max="22" width="12.140625" style="44" hidden="1" customWidth="1"/>
    <col min="23" max="23" width="8.85546875" style="44" hidden="1" customWidth="1"/>
    <col min="24" max="24" width="10.7109375" style="44" hidden="1" customWidth="1"/>
    <col min="25" max="25" width="9.28515625" style="44" hidden="1" customWidth="1"/>
    <col min="26" max="26" width="6.85546875" style="44" hidden="1" customWidth="1"/>
    <col min="27" max="27" width="9.5703125" style="44" hidden="1" customWidth="1"/>
    <col min="28" max="28" width="9.28515625" style="44" hidden="1" customWidth="1"/>
    <col min="29" max="30" width="10" style="44" hidden="1" customWidth="1"/>
    <col min="31" max="31" width="11" style="44" hidden="1" customWidth="1"/>
    <col min="32" max="32" width="11.85546875" style="44" hidden="1" customWidth="1"/>
    <col min="33" max="33" width="11.42578125" style="44" hidden="1" customWidth="1"/>
    <col min="34" max="34" width="16.140625" style="44" customWidth="1"/>
    <col min="35" max="35" width="16.5703125" style="44" hidden="1" customWidth="1"/>
    <col min="36" max="36" width="15.7109375" style="44" hidden="1" customWidth="1"/>
    <col min="37" max="37" width="15.7109375" style="44" customWidth="1"/>
    <col min="38" max="39" width="11.42578125" style="44"/>
    <col min="40" max="40" width="16.42578125" style="44" customWidth="1"/>
    <col min="41" max="41" width="41.85546875" style="44" customWidth="1"/>
    <col min="42" max="16384" width="11.42578125" style="20"/>
  </cols>
  <sheetData>
    <row r="1" spans="1:43" ht="74.25" customHeight="1" x14ac:dyDescent="0.2">
      <c r="A1" s="40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  <c r="N1" s="42"/>
      <c r="O1" s="42"/>
      <c r="P1" s="42"/>
      <c r="R1" s="41"/>
      <c r="S1" s="41"/>
      <c r="T1" s="41"/>
      <c r="AG1" s="42"/>
      <c r="AL1" s="41"/>
    </row>
    <row r="2" spans="1:43" ht="24.75" customHeight="1" x14ac:dyDescent="0.25">
      <c r="A2" s="251" t="s">
        <v>72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84"/>
      <c r="V2" s="84"/>
      <c r="W2" s="84"/>
      <c r="X2" s="84"/>
      <c r="Y2" s="84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3" s="28" customFormat="1" ht="21.75" customHeight="1" x14ac:dyDescent="0.25">
      <c r="A3" s="185" t="s">
        <v>91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8"/>
      <c r="M3" s="88"/>
      <c r="N3" s="88"/>
      <c r="O3" s="88"/>
      <c r="P3" s="88"/>
      <c r="Q3" s="89"/>
      <c r="R3" s="87"/>
      <c r="S3" s="87"/>
      <c r="T3" s="87"/>
      <c r="U3" s="90"/>
      <c r="V3" s="90"/>
      <c r="W3" s="90"/>
      <c r="X3" s="90"/>
      <c r="Y3" s="90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3" ht="10.5" customHeight="1" x14ac:dyDescent="0.2">
      <c r="A4" s="92"/>
      <c r="B4" s="92"/>
      <c r="C4" s="92"/>
      <c r="D4" s="92"/>
      <c r="E4" s="92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93"/>
      <c r="R4" s="85"/>
      <c r="S4" s="85"/>
      <c r="T4" s="85"/>
      <c r="U4" s="85"/>
      <c r="V4" s="94"/>
      <c r="W4" s="94"/>
      <c r="X4" s="94"/>
      <c r="Y4" s="94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3" ht="37.5" customHeight="1" x14ac:dyDescent="0.2">
      <c r="A5" s="273" t="str">
        <f>IF(A2="Prüfung der Arbeitslosengeldleistungen (ALG I/ ALG II inkl. Sozialversicherungsbeiträge)",""," Jobcenter/        
Agentur für Arbeit:")</f>
        <v xml:space="preserve"> Jobcenter/        
Agentur für Arbeit:</v>
      </c>
      <c r="B5" s="274"/>
      <c r="C5" s="374" t="str">
        <f>IF('Sammelbescheinigung Seite 1'!C5:D5="","",'Sammelbescheinigung Seite 1'!C5:D5)</f>
        <v/>
      </c>
      <c r="D5" s="375"/>
      <c r="E5" s="279" t="s">
        <v>48</v>
      </c>
      <c r="F5" s="280"/>
      <c r="G5" s="95"/>
      <c r="H5" s="96" t="s">
        <v>88</v>
      </c>
      <c r="I5" s="376">
        <f>IF('Sammelbescheinigung Seite 1'!I5:AO5="bitte auswählen","bitte auf erster Seite auswählen",'Sammelbescheinigung Seite 1'!I5:AO5)</f>
        <v>0</v>
      </c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8"/>
    </row>
    <row r="6" spans="1:43" ht="26.25" customHeight="1" x14ac:dyDescent="0.2">
      <c r="A6" s="287" t="s">
        <v>75</v>
      </c>
      <c r="B6" s="287"/>
      <c r="C6" s="379" t="str">
        <f>IF('Sammelbescheinigung Seite 1'!C6:D6="","",'Sammelbescheinigung Seite 1'!C6:D6)</f>
        <v/>
      </c>
      <c r="D6" s="380"/>
      <c r="E6" s="290" t="s">
        <v>53</v>
      </c>
      <c r="F6" s="291"/>
      <c r="G6" s="381">
        <f>'Sammelbescheinigung Seite 1'!G6:I6</f>
        <v>0</v>
      </c>
      <c r="H6" s="382"/>
      <c r="I6" s="383"/>
      <c r="J6" s="97" t="s">
        <v>28</v>
      </c>
      <c r="K6" s="383">
        <f>'Sammelbescheinigung Seite 1'!K6:AH6</f>
        <v>0</v>
      </c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95"/>
      <c r="AJ6" s="98"/>
      <c r="AK6" s="98"/>
      <c r="AL6" s="98"/>
      <c r="AM6" s="85"/>
      <c r="AN6" s="85"/>
      <c r="AO6" s="98"/>
    </row>
    <row r="7" spans="1:43" ht="26.25" customHeight="1" x14ac:dyDescent="0.2">
      <c r="A7" s="99"/>
      <c r="B7" s="100"/>
      <c r="C7" s="275"/>
      <c r="D7" s="276"/>
      <c r="E7" s="288" t="s">
        <v>47</v>
      </c>
      <c r="F7" s="289"/>
      <c r="G7" s="197"/>
      <c r="H7" s="102"/>
      <c r="I7" s="384" t="str">
        <f>IF('Sammelbescheinigung Seite 1'!I7:J7="","",'Sammelbescheinigung Seite 1'!I7:J7)</f>
        <v/>
      </c>
      <c r="J7" s="384"/>
      <c r="K7" s="102"/>
      <c r="L7" s="103"/>
      <c r="M7" s="103"/>
      <c r="N7" s="103"/>
      <c r="O7" s="104"/>
      <c r="P7" s="103"/>
      <c r="Q7" s="103"/>
      <c r="R7" s="103"/>
      <c r="S7" s="103"/>
      <c r="T7" s="103"/>
      <c r="U7" s="104"/>
      <c r="V7" s="103"/>
      <c r="W7" s="103"/>
      <c r="X7" s="103"/>
      <c r="Y7" s="103"/>
      <c r="Z7" s="103"/>
      <c r="AA7" s="103"/>
      <c r="AB7" s="103"/>
      <c r="AC7" s="103"/>
      <c r="AD7" s="104"/>
      <c r="AE7" s="103"/>
      <c r="AF7" s="103"/>
      <c r="AG7" s="103"/>
      <c r="AH7" s="103" t="s">
        <v>38</v>
      </c>
      <c r="AI7" s="103"/>
      <c r="AJ7" s="103"/>
      <c r="AK7" s="103"/>
      <c r="AL7" s="103"/>
      <c r="AM7" s="103"/>
      <c r="AN7" s="235">
        <f>'Sammelbescheinigung Seite 1'!AN7</f>
        <v>0</v>
      </c>
      <c r="AO7" s="105"/>
      <c r="AP7" s="188"/>
      <c r="AQ7" s="26"/>
    </row>
    <row r="8" spans="1:43" s="36" customFormat="1" ht="6.75" customHeight="1" thickBot="1" x14ac:dyDescent="0.25">
      <c r="A8" s="106"/>
      <c r="B8" s="107"/>
      <c r="C8" s="106"/>
      <c r="D8" s="108"/>
      <c r="E8" s="109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/>
      <c r="V8" s="111"/>
      <c r="W8" s="111"/>
      <c r="X8" s="111"/>
      <c r="Y8" s="11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</row>
    <row r="9" spans="1:43" ht="45" customHeight="1" thickBot="1" x14ac:dyDescent="0.25">
      <c r="A9" s="300"/>
      <c r="B9" s="300"/>
      <c r="C9" s="300"/>
      <c r="D9" s="300"/>
      <c r="E9" s="300"/>
      <c r="F9" s="300"/>
      <c r="G9" s="113" t="s">
        <v>74</v>
      </c>
      <c r="H9" s="114" t="s">
        <v>66</v>
      </c>
      <c r="I9" s="296" t="s">
        <v>39</v>
      </c>
      <c r="J9" s="297"/>
      <c r="K9" s="115"/>
      <c r="L9" s="116" t="s">
        <v>26</v>
      </c>
      <c r="M9" s="117"/>
      <c r="N9" s="118" t="s">
        <v>26</v>
      </c>
      <c r="O9" s="119"/>
      <c r="P9" s="120"/>
      <c r="Q9" s="121" t="s">
        <v>26</v>
      </c>
      <c r="R9" s="122"/>
      <c r="S9" s="307" t="s">
        <v>52</v>
      </c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85"/>
      <c r="AI9" s="85"/>
      <c r="AJ9" s="85"/>
      <c r="AK9" s="184"/>
      <c r="AL9" s="85"/>
      <c r="AM9" s="85"/>
      <c r="AN9" s="85"/>
      <c r="AO9" s="85"/>
    </row>
    <row r="10" spans="1:43" s="21" customFormat="1" ht="61.5" customHeight="1" thickTop="1" thickBot="1" x14ac:dyDescent="0.25">
      <c r="A10" s="258" t="s">
        <v>0</v>
      </c>
      <c r="B10" s="255" t="s">
        <v>17</v>
      </c>
      <c r="C10" s="261" t="s">
        <v>76</v>
      </c>
      <c r="D10" s="262"/>
      <c r="E10" s="123" t="s">
        <v>31</v>
      </c>
      <c r="F10" s="124" t="s">
        <v>30</v>
      </c>
      <c r="G10" s="125"/>
      <c r="H10" s="126" t="s">
        <v>24</v>
      </c>
      <c r="I10" s="253" t="s">
        <v>65</v>
      </c>
      <c r="J10" s="254"/>
      <c r="K10" s="127"/>
      <c r="L10" s="342" t="s">
        <v>37</v>
      </c>
      <c r="M10" s="343"/>
      <c r="N10" s="343"/>
      <c r="O10" s="343"/>
      <c r="P10" s="344"/>
      <c r="Q10" s="351" t="s">
        <v>25</v>
      </c>
      <c r="R10" s="345" t="s">
        <v>34</v>
      </c>
      <c r="S10" s="305" t="s">
        <v>33</v>
      </c>
      <c r="T10" s="306"/>
      <c r="U10" s="348" t="s">
        <v>69</v>
      </c>
      <c r="V10" s="349"/>
      <c r="W10" s="349"/>
      <c r="X10" s="350"/>
      <c r="Y10" s="335" t="s">
        <v>32</v>
      </c>
      <c r="Z10" s="336"/>
      <c r="AA10" s="366" t="s">
        <v>61</v>
      </c>
      <c r="AB10" s="367"/>
      <c r="AC10" s="238" t="s">
        <v>69</v>
      </c>
      <c r="AD10" s="239"/>
      <c r="AE10" s="239"/>
      <c r="AF10" s="240"/>
      <c r="AG10" s="332" t="s">
        <v>49</v>
      </c>
      <c r="AH10" s="194" t="s">
        <v>34</v>
      </c>
      <c r="AI10" s="284" t="s">
        <v>63</v>
      </c>
      <c r="AJ10" s="327" t="s">
        <v>64</v>
      </c>
      <c r="AK10" s="199" t="s">
        <v>90</v>
      </c>
      <c r="AL10" s="245" t="s">
        <v>54</v>
      </c>
      <c r="AM10" s="245"/>
      <c r="AN10" s="245"/>
      <c r="AO10" s="246"/>
    </row>
    <row r="11" spans="1:43" s="23" customFormat="1" ht="17.25" customHeight="1" x14ac:dyDescent="0.2">
      <c r="A11" s="259"/>
      <c r="B11" s="256"/>
      <c r="C11" s="267" t="s">
        <v>1</v>
      </c>
      <c r="D11" s="338" t="s">
        <v>2</v>
      </c>
      <c r="E11" s="340" t="s">
        <v>9</v>
      </c>
      <c r="F11" s="313" t="s">
        <v>9</v>
      </c>
      <c r="G11" s="298" t="s">
        <v>29</v>
      </c>
      <c r="H11" s="321" t="s">
        <v>62</v>
      </c>
      <c r="I11" s="318" t="s">
        <v>10</v>
      </c>
      <c r="J11" s="263" t="s">
        <v>11</v>
      </c>
      <c r="K11" s="354" t="s">
        <v>16</v>
      </c>
      <c r="L11" s="128"/>
      <c r="M11" s="269" t="s">
        <v>35</v>
      </c>
      <c r="N11" s="129"/>
      <c r="O11" s="271" t="s">
        <v>36</v>
      </c>
      <c r="P11" s="265" t="s">
        <v>16</v>
      </c>
      <c r="Q11" s="352"/>
      <c r="R11" s="346"/>
      <c r="S11" s="356" t="s">
        <v>67</v>
      </c>
      <c r="T11" s="294" t="s">
        <v>68</v>
      </c>
      <c r="U11" s="362" t="s">
        <v>43</v>
      </c>
      <c r="V11" s="364" t="s">
        <v>42</v>
      </c>
      <c r="W11" s="241" t="s">
        <v>58</v>
      </c>
      <c r="X11" s="243" t="s">
        <v>59</v>
      </c>
      <c r="Y11" s="358" t="s">
        <v>44</v>
      </c>
      <c r="Z11" s="360" t="s">
        <v>45</v>
      </c>
      <c r="AA11" s="330" t="s">
        <v>70</v>
      </c>
      <c r="AB11" s="330" t="s">
        <v>71</v>
      </c>
      <c r="AC11" s="308" t="s">
        <v>42</v>
      </c>
      <c r="AD11" s="308" t="s">
        <v>46</v>
      </c>
      <c r="AE11" s="241" t="s">
        <v>59</v>
      </c>
      <c r="AF11" s="195" t="s">
        <v>57</v>
      </c>
      <c r="AG11" s="333"/>
      <c r="AH11" s="228" t="s">
        <v>94</v>
      </c>
      <c r="AI11" s="285"/>
      <c r="AJ11" s="328"/>
      <c r="AK11" s="228" t="s">
        <v>94</v>
      </c>
      <c r="AL11" s="247"/>
      <c r="AM11" s="247"/>
      <c r="AN11" s="247"/>
      <c r="AO11" s="248"/>
    </row>
    <row r="12" spans="1:43" s="22" customFormat="1" ht="36" customHeight="1" x14ac:dyDescent="0.2">
      <c r="A12" s="260"/>
      <c r="B12" s="257"/>
      <c r="C12" s="268"/>
      <c r="D12" s="339"/>
      <c r="E12" s="341"/>
      <c r="F12" s="314"/>
      <c r="G12" s="299"/>
      <c r="H12" s="322"/>
      <c r="I12" s="319"/>
      <c r="J12" s="264"/>
      <c r="K12" s="355"/>
      <c r="L12" s="130" t="s">
        <v>50</v>
      </c>
      <c r="M12" s="270"/>
      <c r="N12" s="131" t="s">
        <v>51</v>
      </c>
      <c r="O12" s="272"/>
      <c r="P12" s="266"/>
      <c r="Q12" s="353"/>
      <c r="R12" s="347"/>
      <c r="S12" s="357"/>
      <c r="T12" s="295"/>
      <c r="U12" s="363"/>
      <c r="V12" s="365"/>
      <c r="W12" s="242"/>
      <c r="X12" s="244"/>
      <c r="Y12" s="359"/>
      <c r="Z12" s="361"/>
      <c r="AA12" s="331"/>
      <c r="AB12" s="331"/>
      <c r="AC12" s="309"/>
      <c r="AD12" s="309"/>
      <c r="AE12" s="242"/>
      <c r="AF12" s="196" t="s">
        <v>60</v>
      </c>
      <c r="AG12" s="334"/>
      <c r="AH12" s="229">
        <f>'Sammelbescheinigung Seite 2'!AH38</f>
        <v>0</v>
      </c>
      <c r="AI12" s="286"/>
      <c r="AJ12" s="329"/>
      <c r="AK12" s="230">
        <f>'Sammelbescheinigung Seite 2'!AK38</f>
        <v>0</v>
      </c>
      <c r="AL12" s="247"/>
      <c r="AM12" s="247"/>
      <c r="AN12" s="247"/>
      <c r="AO12" s="248"/>
    </row>
    <row r="13" spans="1:43" s="25" customFormat="1" ht="18.75" customHeight="1" x14ac:dyDescent="0.2">
      <c r="A13" s="178">
        <v>51</v>
      </c>
      <c r="B13" s="45"/>
      <c r="C13" s="198"/>
      <c r="D13" s="45"/>
      <c r="E13" s="46"/>
      <c r="F13" s="47"/>
      <c r="G13" s="48"/>
      <c r="H13" s="35"/>
      <c r="I13" s="46"/>
      <c r="J13" s="47"/>
      <c r="K13" s="48">
        <f>IF(AND(I13&gt;0,J13&gt;0),DAYS360(I13,J13,TRUE)+1,0)</f>
        <v>0</v>
      </c>
      <c r="L13" s="49">
        <f t="shared" ref="L13:L37" si="0">IF(I13&gt;=E13,I13,E13)</f>
        <v>0</v>
      </c>
      <c r="M13" s="50">
        <f t="shared" ref="M13:M37" si="1">IF($G$6&gt;=L13,$G$6,L13)</f>
        <v>0</v>
      </c>
      <c r="N13" s="51">
        <f t="shared" ref="N13:N37" si="2">IF(AND(F13="",J13&lt;&gt;""),J13,IF(J13&lt;=F13,J13,F13))</f>
        <v>0</v>
      </c>
      <c r="O13" s="52">
        <f>IF($K$6&lt;=N13,$K$6,N13)</f>
        <v>0</v>
      </c>
      <c r="P13" s="53">
        <f>IF(AND(M13=0,O13=0),0,IF(AND(MONTH(O13)=2,DAY(O13)=28,OR(YEAR(O13)=2022,YEAR(O13)=2023,YEAR(O13)=2025,YEAR(O13)=2026,YEAR(O13)=2027,YEAR(O13)=2029,YEAR(O13)*2030,YEAR(O13)*2031)),DAYS360(M13,O13,TRUE)+3,IF(AND(MONTH(O13)=2,DAY(O13)=29,OR(YEAR(O13)=2024,YEAR(O13)=2028,YEAR(O13)=2032)),DAYS360(M13,O13,TRUE)+2,DAYS360(M13,O13,TRUE)+1)))</f>
        <v>0</v>
      </c>
      <c r="Q13" s="54">
        <f t="shared" ref="Q13:Q38" si="3">IF(P13&gt;I13,P13,I13)</f>
        <v>0</v>
      </c>
      <c r="R13" s="55">
        <f>SUM(S13:Z13)</f>
        <v>0</v>
      </c>
      <c r="S13" s="56" t="str">
        <f t="shared" ref="S13:S37" si="4">IF(AND(O13&lt;$F$122,H13="ALG II - familienversichert",,$H$5&lt;&gt;"Richtlinie über die Gewährung von Zuwendungen zur Förderung von Jugendwerkstätten"),P13*($I$121/30),"")</f>
        <v/>
      </c>
      <c r="T13" s="57" t="str">
        <f t="shared" ref="T13:T37" si="5">IF(AND(O13&gt;$G$121,H13="ALG II - familienversichert",,$H$5&lt;&gt;"Richtlinie über die Gewährung von Zuwendungen zur Förderung von Jugendwerkstätten"),P13*($I$122/30),"")</f>
        <v/>
      </c>
      <c r="U13" s="56" t="str">
        <f t="shared" ref="U13:U37" si="6">IF(AND(O13&lt;$F$122,H13="ALG II - pflichtversichert"),P13*($K$121/30),"")</f>
        <v/>
      </c>
      <c r="V13" s="57" t="str">
        <f t="shared" ref="V13:V37" si="7">IF(AND(O13&gt;$G$121,H13="ALG II - pflichtversichert"),P13*($K$122/30),"")</f>
        <v/>
      </c>
      <c r="W13" s="57" t="str">
        <f t="shared" ref="W13:W37" si="8">IF(AND(O13&lt;$F$122,H13="ALG I"),P13*($K$121/30),"")</f>
        <v/>
      </c>
      <c r="X13" s="57" t="str">
        <f t="shared" ref="X13:X37" si="9">IF(AND(O13&gt;$G$121,H13="ALG I"),P13*($K$122/30),"")</f>
        <v/>
      </c>
      <c r="Y13" s="58" t="str">
        <f t="shared" ref="Y13:Y37" si="10">IF(AND($AN$7&lt;$F$122,$H$5="Richtlinie über die Gewährung von Zuwendungen zur Förderung von Jugendwerkstätten"),$P13*($I$121/30),"")</f>
        <v/>
      </c>
      <c r="Z13" s="59" t="str">
        <f t="shared" ref="Z13:Z37" si="11">IF(AND($AN$7&gt;=$F$122,$H$5="Richtlinie über die Gewährung von Zuwendungen zur Förderung von Jugendwerkstätten"),$P13*($I$122/30),"")</f>
        <v/>
      </c>
      <c r="AA13" s="56" t="str">
        <f t="shared" ref="AA13:AA37" si="12">IF(AND($AN$7&gt;=$F$122,$H13="ALG II - familienversichert"),$P13*($I$122/30),"")</f>
        <v/>
      </c>
      <c r="AB13" s="56">
        <f t="shared" ref="AB13:AB37" si="13">IF(AND($AN$7&lt;$F$122,$H13="ALG II - familienversichert"),$P13*($I$121/30),)</f>
        <v>0</v>
      </c>
      <c r="AC13" s="57" t="str">
        <f t="shared" ref="AC13:AC37" si="14">IF(AND($AN$7&gt;=$F$122,$H13="ALG II - pflichtversichert"),$P13*($K$122/30),"")</f>
        <v/>
      </c>
      <c r="AD13" s="57" t="str">
        <f t="shared" ref="AD13:AD37" si="15">IF(AND($AN$7&lt;$F$122,$H13="ALG II - pflichtversichert"),$P13*($K$121/30),"")</f>
        <v/>
      </c>
      <c r="AE13" s="56" t="str">
        <f t="shared" ref="AE13:AE37" si="16">IF(AND($AN$7&gt;=$F$122,$H13="ALG I"),$P13*($K$122/30),"")</f>
        <v/>
      </c>
      <c r="AF13" s="56" t="str">
        <f t="shared" ref="AF13:AF37" si="17">IF(AND($AN$7&lt;$F$122,$H13="ALG I"),$P13*($K$121/30),"")</f>
        <v/>
      </c>
      <c r="AG13" s="60">
        <f>IF(OR($H$5="Richtlinie über die Gewährung von Zuwendungen zur Unterstützung Regionaler Fachkräftebündnisse durch Förderung von Fachkräfteprojekten für die Region 2021 - 2027", $H$5="Richtlinie über die Gewährung von Zuwendungen zur Förderung von Regionalen Initiativen und Kooperationen für Frauen am Arbeitsmarkt (RIKA)"),ROUND(1/30*P13,2)*$I$122,0)</f>
        <v>0</v>
      </c>
      <c r="AH13" s="83">
        <f>IF(AG13&lt;0,0,AG13)</f>
        <v>0</v>
      </c>
      <c r="AI13" s="83"/>
      <c r="AJ13" s="182">
        <f>AH13-AI13</f>
        <v>0</v>
      </c>
      <c r="AK13" s="186">
        <f>IF(P13&gt;0,P13/30,0)</f>
        <v>0</v>
      </c>
      <c r="AL13" s="368"/>
      <c r="AM13" s="369"/>
      <c r="AN13" s="369"/>
      <c r="AO13" s="370"/>
    </row>
    <row r="14" spans="1:43" s="25" customFormat="1" ht="18.75" customHeight="1" x14ac:dyDescent="0.2">
      <c r="A14" s="178">
        <v>52</v>
      </c>
      <c r="B14" s="45"/>
      <c r="C14" s="198"/>
      <c r="D14" s="45"/>
      <c r="E14" s="46"/>
      <c r="F14" s="47"/>
      <c r="G14" s="48"/>
      <c r="H14" s="35"/>
      <c r="I14" s="46"/>
      <c r="J14" s="47"/>
      <c r="K14" s="48">
        <f t="shared" ref="K14:K37" si="18">IF(AND(I14&gt;0,J14&gt;0),DAYS360(I14,J14,TRUE)+1,0)</f>
        <v>0</v>
      </c>
      <c r="L14" s="49">
        <f t="shared" si="0"/>
        <v>0</v>
      </c>
      <c r="M14" s="50">
        <f t="shared" si="1"/>
        <v>0</v>
      </c>
      <c r="N14" s="51">
        <f t="shared" si="2"/>
        <v>0</v>
      </c>
      <c r="O14" s="52">
        <f t="shared" ref="O14:O37" si="19">IF($K$6&lt;=N14,$K$6,N14)</f>
        <v>0</v>
      </c>
      <c r="P14" s="53">
        <f t="shared" ref="P14:P37" si="20">IF(AND(M14=0,O14=0),0,IF(AND(MONTH(O14)=2,DAY(O14)=28,OR(YEAR(O14)=2022,YEAR(O14)=2023,YEAR(O14)=2025,YEAR(O14)=2026,YEAR(O14)=2027,YEAR(O14)=2029,YEAR(O14)*2030,YEAR(O14)*2031)),DAYS360(M14,O14,TRUE)+3,IF(AND(MONTH(O14)=2,DAY(O14)=29,OR(YEAR(O14)=2024,YEAR(O14)=2028,YEAR(O14)=2032)),DAYS360(M14,O14,TRUE)+2,DAYS360(M14,O14,TRUE)+1)))</f>
        <v>0</v>
      </c>
      <c r="Q14" s="54">
        <f t="shared" si="3"/>
        <v>0</v>
      </c>
      <c r="R14" s="55">
        <f>SUM(S14:Z14)</f>
        <v>0</v>
      </c>
      <c r="S14" s="56" t="str">
        <f t="shared" si="4"/>
        <v/>
      </c>
      <c r="T14" s="57" t="str">
        <f t="shared" si="5"/>
        <v/>
      </c>
      <c r="U14" s="56" t="str">
        <f t="shared" si="6"/>
        <v/>
      </c>
      <c r="V14" s="57" t="str">
        <f t="shared" si="7"/>
        <v/>
      </c>
      <c r="W14" s="57" t="str">
        <f t="shared" si="8"/>
        <v/>
      </c>
      <c r="X14" s="57" t="str">
        <f t="shared" si="9"/>
        <v/>
      </c>
      <c r="Y14" s="58" t="str">
        <f t="shared" si="10"/>
        <v/>
      </c>
      <c r="Z14" s="59" t="str">
        <f t="shared" si="11"/>
        <v/>
      </c>
      <c r="AA14" s="56" t="str">
        <f t="shared" si="12"/>
        <v/>
      </c>
      <c r="AB14" s="56">
        <f t="shared" si="13"/>
        <v>0</v>
      </c>
      <c r="AC14" s="57" t="str">
        <f t="shared" si="14"/>
        <v/>
      </c>
      <c r="AD14" s="57" t="str">
        <f t="shared" si="15"/>
        <v/>
      </c>
      <c r="AE14" s="56" t="str">
        <f t="shared" si="16"/>
        <v/>
      </c>
      <c r="AF14" s="56" t="str">
        <f t="shared" si="17"/>
        <v/>
      </c>
      <c r="AG14" s="60">
        <f t="shared" ref="AG14:AG37" si="21">IF(OR($H$5="Richtlinie über die Gewährung von Zuwendungen zur Unterstützung Regionaler Fachkräftebündnisse durch Förderung von Fachkräfteprojekten für die Region 2021 - 2027", $H$5="Richtlinie über die Gewährung von Zuwendungen zur Förderung von Regionalen Initiativen und Kooperationen für Frauen am Arbeitsmarkt (RIKA)"),ROUND(1/30*P14,2)*$I$122,0)</f>
        <v>0</v>
      </c>
      <c r="AH14" s="83">
        <f t="shared" ref="AH14:AH37" si="22">IF(AG14&lt;0,0,AG14)</f>
        <v>0</v>
      </c>
      <c r="AI14" s="83"/>
      <c r="AJ14" s="182">
        <f t="shared" ref="AJ14:AJ37" si="23">AH14-AI14</f>
        <v>0</v>
      </c>
      <c r="AK14" s="186">
        <f t="shared" ref="AK14:AK37" si="24">IF(P14&gt;0,P14/30,0)</f>
        <v>0</v>
      </c>
      <c r="AL14" s="368"/>
      <c r="AM14" s="369"/>
      <c r="AN14" s="369"/>
      <c r="AO14" s="370"/>
    </row>
    <row r="15" spans="1:43" s="25" customFormat="1" ht="18.75" customHeight="1" x14ac:dyDescent="0.2">
      <c r="A15" s="178">
        <v>53</v>
      </c>
      <c r="B15" s="45"/>
      <c r="C15" s="61"/>
      <c r="D15" s="61"/>
      <c r="E15" s="46"/>
      <c r="F15" s="47"/>
      <c r="G15" s="48"/>
      <c r="H15" s="35"/>
      <c r="I15" s="46"/>
      <c r="J15" s="47"/>
      <c r="K15" s="48">
        <f t="shared" si="18"/>
        <v>0</v>
      </c>
      <c r="L15" s="49">
        <f t="shared" si="0"/>
        <v>0</v>
      </c>
      <c r="M15" s="50">
        <f t="shared" si="1"/>
        <v>0</v>
      </c>
      <c r="N15" s="51">
        <f t="shared" si="2"/>
        <v>0</v>
      </c>
      <c r="O15" s="52">
        <f t="shared" si="19"/>
        <v>0</v>
      </c>
      <c r="P15" s="53">
        <f t="shared" si="20"/>
        <v>0</v>
      </c>
      <c r="Q15" s="62">
        <f t="shared" si="3"/>
        <v>0</v>
      </c>
      <c r="R15" s="55">
        <f t="shared" ref="R15:R31" si="25">SUM(S15:Z15)</f>
        <v>0</v>
      </c>
      <c r="S15" s="56" t="str">
        <f t="shared" si="4"/>
        <v/>
      </c>
      <c r="T15" s="57" t="str">
        <f t="shared" si="5"/>
        <v/>
      </c>
      <c r="U15" s="56" t="str">
        <f t="shared" si="6"/>
        <v/>
      </c>
      <c r="V15" s="57" t="str">
        <f t="shared" si="7"/>
        <v/>
      </c>
      <c r="W15" s="57" t="str">
        <f t="shared" si="8"/>
        <v/>
      </c>
      <c r="X15" s="57" t="str">
        <f t="shared" si="9"/>
        <v/>
      </c>
      <c r="Y15" s="58" t="str">
        <f t="shared" si="10"/>
        <v/>
      </c>
      <c r="Z15" s="59" t="str">
        <f t="shared" si="11"/>
        <v/>
      </c>
      <c r="AA15" s="56" t="str">
        <f t="shared" si="12"/>
        <v/>
      </c>
      <c r="AB15" s="56">
        <f t="shared" si="13"/>
        <v>0</v>
      </c>
      <c r="AC15" s="57" t="str">
        <f t="shared" si="14"/>
        <v/>
      </c>
      <c r="AD15" s="57" t="str">
        <f t="shared" si="15"/>
        <v/>
      </c>
      <c r="AE15" s="56" t="str">
        <f t="shared" si="16"/>
        <v/>
      </c>
      <c r="AF15" s="56" t="str">
        <f t="shared" si="17"/>
        <v/>
      </c>
      <c r="AG15" s="60">
        <f t="shared" si="21"/>
        <v>0</v>
      </c>
      <c r="AH15" s="83">
        <f t="shared" si="22"/>
        <v>0</v>
      </c>
      <c r="AI15" s="83"/>
      <c r="AJ15" s="182">
        <f t="shared" si="23"/>
        <v>0</v>
      </c>
      <c r="AK15" s="186">
        <f t="shared" si="24"/>
        <v>0</v>
      </c>
      <c r="AL15" s="368"/>
      <c r="AM15" s="369"/>
      <c r="AN15" s="369"/>
      <c r="AO15" s="370"/>
    </row>
    <row r="16" spans="1:43" s="25" customFormat="1" ht="18.75" customHeight="1" x14ac:dyDescent="0.2">
      <c r="A16" s="178">
        <v>54</v>
      </c>
      <c r="B16" s="45"/>
      <c r="C16" s="61"/>
      <c r="D16" s="61"/>
      <c r="E16" s="46"/>
      <c r="F16" s="47"/>
      <c r="G16" s="48"/>
      <c r="H16" s="35"/>
      <c r="I16" s="46"/>
      <c r="J16" s="47"/>
      <c r="K16" s="48">
        <f t="shared" si="18"/>
        <v>0</v>
      </c>
      <c r="L16" s="49">
        <f t="shared" si="0"/>
        <v>0</v>
      </c>
      <c r="M16" s="50">
        <f t="shared" si="1"/>
        <v>0</v>
      </c>
      <c r="N16" s="51">
        <f t="shared" si="2"/>
        <v>0</v>
      </c>
      <c r="O16" s="52">
        <f t="shared" si="19"/>
        <v>0</v>
      </c>
      <c r="P16" s="53">
        <f t="shared" si="20"/>
        <v>0</v>
      </c>
      <c r="Q16" s="62">
        <f t="shared" si="3"/>
        <v>0</v>
      </c>
      <c r="R16" s="55">
        <f t="shared" si="25"/>
        <v>0</v>
      </c>
      <c r="S16" s="56" t="str">
        <f t="shared" si="4"/>
        <v/>
      </c>
      <c r="T16" s="57" t="str">
        <f t="shared" si="5"/>
        <v/>
      </c>
      <c r="U16" s="56" t="str">
        <f t="shared" si="6"/>
        <v/>
      </c>
      <c r="V16" s="57" t="str">
        <f t="shared" si="7"/>
        <v/>
      </c>
      <c r="W16" s="57" t="str">
        <f t="shared" si="8"/>
        <v/>
      </c>
      <c r="X16" s="57" t="str">
        <f t="shared" si="9"/>
        <v/>
      </c>
      <c r="Y16" s="58" t="str">
        <f t="shared" si="10"/>
        <v/>
      </c>
      <c r="Z16" s="59" t="str">
        <f t="shared" si="11"/>
        <v/>
      </c>
      <c r="AA16" s="56" t="str">
        <f t="shared" si="12"/>
        <v/>
      </c>
      <c r="AB16" s="56">
        <f t="shared" si="13"/>
        <v>0</v>
      </c>
      <c r="AC16" s="57" t="str">
        <f t="shared" si="14"/>
        <v/>
      </c>
      <c r="AD16" s="57" t="str">
        <f t="shared" si="15"/>
        <v/>
      </c>
      <c r="AE16" s="56" t="str">
        <f t="shared" si="16"/>
        <v/>
      </c>
      <c r="AF16" s="56" t="str">
        <f t="shared" si="17"/>
        <v/>
      </c>
      <c r="AG16" s="60">
        <f t="shared" si="21"/>
        <v>0</v>
      </c>
      <c r="AH16" s="83">
        <f t="shared" si="22"/>
        <v>0</v>
      </c>
      <c r="AI16" s="83"/>
      <c r="AJ16" s="182">
        <f t="shared" si="23"/>
        <v>0</v>
      </c>
      <c r="AK16" s="186">
        <f t="shared" si="24"/>
        <v>0</v>
      </c>
      <c r="AL16" s="368"/>
      <c r="AM16" s="369"/>
      <c r="AN16" s="369"/>
      <c r="AO16" s="370"/>
    </row>
    <row r="17" spans="1:41" s="25" customFormat="1" ht="18.75" customHeight="1" x14ac:dyDescent="0.2">
      <c r="A17" s="178">
        <v>55</v>
      </c>
      <c r="B17" s="45"/>
      <c r="C17" s="61"/>
      <c r="D17" s="61"/>
      <c r="E17" s="46"/>
      <c r="F17" s="47"/>
      <c r="G17" s="48"/>
      <c r="H17" s="35"/>
      <c r="I17" s="46"/>
      <c r="J17" s="47"/>
      <c r="K17" s="48">
        <f t="shared" si="18"/>
        <v>0</v>
      </c>
      <c r="L17" s="49">
        <f t="shared" si="0"/>
        <v>0</v>
      </c>
      <c r="M17" s="50">
        <f t="shared" si="1"/>
        <v>0</v>
      </c>
      <c r="N17" s="51">
        <f t="shared" si="2"/>
        <v>0</v>
      </c>
      <c r="O17" s="52">
        <f t="shared" si="19"/>
        <v>0</v>
      </c>
      <c r="P17" s="53">
        <f t="shared" si="20"/>
        <v>0</v>
      </c>
      <c r="Q17" s="62">
        <f t="shared" si="3"/>
        <v>0</v>
      </c>
      <c r="R17" s="55">
        <f t="shared" si="25"/>
        <v>0</v>
      </c>
      <c r="S17" s="56" t="str">
        <f t="shared" si="4"/>
        <v/>
      </c>
      <c r="T17" s="57" t="str">
        <f t="shared" si="5"/>
        <v/>
      </c>
      <c r="U17" s="56" t="str">
        <f t="shared" si="6"/>
        <v/>
      </c>
      <c r="V17" s="57" t="str">
        <f t="shared" si="7"/>
        <v/>
      </c>
      <c r="W17" s="57" t="str">
        <f t="shared" si="8"/>
        <v/>
      </c>
      <c r="X17" s="57" t="str">
        <f t="shared" si="9"/>
        <v/>
      </c>
      <c r="Y17" s="58" t="str">
        <f t="shared" si="10"/>
        <v/>
      </c>
      <c r="Z17" s="59" t="str">
        <f t="shared" si="11"/>
        <v/>
      </c>
      <c r="AA17" s="56" t="str">
        <f t="shared" si="12"/>
        <v/>
      </c>
      <c r="AB17" s="56">
        <f t="shared" si="13"/>
        <v>0</v>
      </c>
      <c r="AC17" s="57" t="str">
        <f t="shared" si="14"/>
        <v/>
      </c>
      <c r="AD17" s="57" t="str">
        <f t="shared" si="15"/>
        <v/>
      </c>
      <c r="AE17" s="56" t="str">
        <f t="shared" si="16"/>
        <v/>
      </c>
      <c r="AF17" s="56" t="str">
        <f t="shared" si="17"/>
        <v/>
      </c>
      <c r="AG17" s="60">
        <f t="shared" si="21"/>
        <v>0</v>
      </c>
      <c r="AH17" s="83">
        <f t="shared" si="22"/>
        <v>0</v>
      </c>
      <c r="AI17" s="83"/>
      <c r="AJ17" s="182">
        <f t="shared" si="23"/>
        <v>0</v>
      </c>
      <c r="AK17" s="186">
        <f t="shared" si="24"/>
        <v>0</v>
      </c>
      <c r="AL17" s="368"/>
      <c r="AM17" s="369"/>
      <c r="AN17" s="369"/>
      <c r="AO17" s="370"/>
    </row>
    <row r="18" spans="1:41" s="25" customFormat="1" ht="18.75" customHeight="1" x14ac:dyDescent="0.2">
      <c r="A18" s="178">
        <v>56</v>
      </c>
      <c r="B18" s="45"/>
      <c r="C18" s="61"/>
      <c r="D18" s="61"/>
      <c r="E18" s="46"/>
      <c r="F18" s="47"/>
      <c r="G18" s="48"/>
      <c r="H18" s="35"/>
      <c r="I18" s="46"/>
      <c r="J18" s="47"/>
      <c r="K18" s="48">
        <f t="shared" si="18"/>
        <v>0</v>
      </c>
      <c r="L18" s="49">
        <f t="shared" si="0"/>
        <v>0</v>
      </c>
      <c r="M18" s="50">
        <f t="shared" si="1"/>
        <v>0</v>
      </c>
      <c r="N18" s="51">
        <f t="shared" si="2"/>
        <v>0</v>
      </c>
      <c r="O18" s="52">
        <f t="shared" si="19"/>
        <v>0</v>
      </c>
      <c r="P18" s="53">
        <f t="shared" si="20"/>
        <v>0</v>
      </c>
      <c r="Q18" s="62">
        <f t="shared" si="3"/>
        <v>0</v>
      </c>
      <c r="R18" s="55">
        <f t="shared" si="25"/>
        <v>0</v>
      </c>
      <c r="S18" s="56" t="str">
        <f t="shared" si="4"/>
        <v/>
      </c>
      <c r="T18" s="57" t="str">
        <f t="shared" si="5"/>
        <v/>
      </c>
      <c r="U18" s="56" t="str">
        <f t="shared" si="6"/>
        <v/>
      </c>
      <c r="V18" s="57" t="str">
        <f t="shared" si="7"/>
        <v/>
      </c>
      <c r="W18" s="57" t="str">
        <f t="shared" si="8"/>
        <v/>
      </c>
      <c r="X18" s="57" t="str">
        <f t="shared" si="9"/>
        <v/>
      </c>
      <c r="Y18" s="58" t="str">
        <f t="shared" si="10"/>
        <v/>
      </c>
      <c r="Z18" s="59" t="str">
        <f t="shared" si="11"/>
        <v/>
      </c>
      <c r="AA18" s="56" t="str">
        <f t="shared" si="12"/>
        <v/>
      </c>
      <c r="AB18" s="56">
        <f t="shared" si="13"/>
        <v>0</v>
      </c>
      <c r="AC18" s="57" t="str">
        <f t="shared" si="14"/>
        <v/>
      </c>
      <c r="AD18" s="57" t="str">
        <f t="shared" si="15"/>
        <v/>
      </c>
      <c r="AE18" s="56" t="str">
        <f t="shared" si="16"/>
        <v/>
      </c>
      <c r="AF18" s="56" t="str">
        <f t="shared" si="17"/>
        <v/>
      </c>
      <c r="AG18" s="60">
        <f t="shared" si="21"/>
        <v>0</v>
      </c>
      <c r="AH18" s="83">
        <f t="shared" si="22"/>
        <v>0</v>
      </c>
      <c r="AI18" s="83"/>
      <c r="AJ18" s="182">
        <f t="shared" si="23"/>
        <v>0</v>
      </c>
      <c r="AK18" s="186">
        <f t="shared" si="24"/>
        <v>0</v>
      </c>
      <c r="AL18" s="368"/>
      <c r="AM18" s="369"/>
      <c r="AN18" s="369"/>
      <c r="AO18" s="370"/>
    </row>
    <row r="19" spans="1:41" s="25" customFormat="1" ht="18.75" customHeight="1" x14ac:dyDescent="0.2">
      <c r="A19" s="178">
        <v>57</v>
      </c>
      <c r="B19" s="45"/>
      <c r="C19" s="61"/>
      <c r="D19" s="61"/>
      <c r="E19" s="46"/>
      <c r="F19" s="47"/>
      <c r="G19" s="48"/>
      <c r="H19" s="35"/>
      <c r="I19" s="46"/>
      <c r="J19" s="47"/>
      <c r="K19" s="48">
        <f t="shared" si="18"/>
        <v>0</v>
      </c>
      <c r="L19" s="49">
        <f t="shared" si="0"/>
        <v>0</v>
      </c>
      <c r="M19" s="50">
        <f t="shared" si="1"/>
        <v>0</v>
      </c>
      <c r="N19" s="51">
        <f t="shared" si="2"/>
        <v>0</v>
      </c>
      <c r="O19" s="52">
        <f t="shared" si="19"/>
        <v>0</v>
      </c>
      <c r="P19" s="53">
        <f t="shared" si="20"/>
        <v>0</v>
      </c>
      <c r="Q19" s="62">
        <f t="shared" si="3"/>
        <v>0</v>
      </c>
      <c r="R19" s="55">
        <f t="shared" si="25"/>
        <v>0</v>
      </c>
      <c r="S19" s="56" t="str">
        <f t="shared" si="4"/>
        <v/>
      </c>
      <c r="T19" s="57" t="str">
        <f t="shared" si="5"/>
        <v/>
      </c>
      <c r="U19" s="56" t="str">
        <f t="shared" si="6"/>
        <v/>
      </c>
      <c r="V19" s="57" t="str">
        <f t="shared" si="7"/>
        <v/>
      </c>
      <c r="W19" s="57" t="str">
        <f t="shared" si="8"/>
        <v/>
      </c>
      <c r="X19" s="57" t="str">
        <f t="shared" si="9"/>
        <v/>
      </c>
      <c r="Y19" s="58" t="str">
        <f t="shared" si="10"/>
        <v/>
      </c>
      <c r="Z19" s="59" t="str">
        <f t="shared" si="11"/>
        <v/>
      </c>
      <c r="AA19" s="56" t="str">
        <f t="shared" si="12"/>
        <v/>
      </c>
      <c r="AB19" s="56">
        <f t="shared" si="13"/>
        <v>0</v>
      </c>
      <c r="AC19" s="57" t="str">
        <f t="shared" si="14"/>
        <v/>
      </c>
      <c r="AD19" s="57" t="str">
        <f t="shared" si="15"/>
        <v/>
      </c>
      <c r="AE19" s="56" t="str">
        <f t="shared" si="16"/>
        <v/>
      </c>
      <c r="AF19" s="56" t="str">
        <f t="shared" si="17"/>
        <v/>
      </c>
      <c r="AG19" s="60">
        <f t="shared" si="21"/>
        <v>0</v>
      </c>
      <c r="AH19" s="83">
        <f t="shared" si="22"/>
        <v>0</v>
      </c>
      <c r="AI19" s="83"/>
      <c r="AJ19" s="182">
        <f t="shared" si="23"/>
        <v>0</v>
      </c>
      <c r="AK19" s="186">
        <f t="shared" si="24"/>
        <v>0</v>
      </c>
      <c r="AL19" s="368"/>
      <c r="AM19" s="369"/>
      <c r="AN19" s="369"/>
      <c r="AO19" s="370"/>
    </row>
    <row r="20" spans="1:41" s="25" customFormat="1" ht="18.75" customHeight="1" x14ac:dyDescent="0.2">
      <c r="A20" s="178">
        <v>58</v>
      </c>
      <c r="B20" s="45"/>
      <c r="C20" s="61"/>
      <c r="D20" s="61"/>
      <c r="E20" s="46"/>
      <c r="F20" s="47"/>
      <c r="G20" s="48"/>
      <c r="H20" s="35"/>
      <c r="I20" s="46"/>
      <c r="J20" s="47"/>
      <c r="K20" s="48">
        <f t="shared" si="18"/>
        <v>0</v>
      </c>
      <c r="L20" s="49">
        <f t="shared" si="0"/>
        <v>0</v>
      </c>
      <c r="M20" s="50">
        <f t="shared" si="1"/>
        <v>0</v>
      </c>
      <c r="N20" s="51">
        <f t="shared" si="2"/>
        <v>0</v>
      </c>
      <c r="O20" s="52">
        <f t="shared" si="19"/>
        <v>0</v>
      </c>
      <c r="P20" s="53">
        <f t="shared" si="20"/>
        <v>0</v>
      </c>
      <c r="Q20" s="62">
        <f t="shared" si="3"/>
        <v>0</v>
      </c>
      <c r="R20" s="55">
        <f t="shared" si="25"/>
        <v>0</v>
      </c>
      <c r="S20" s="56" t="str">
        <f t="shared" si="4"/>
        <v/>
      </c>
      <c r="T20" s="57" t="str">
        <f t="shared" si="5"/>
        <v/>
      </c>
      <c r="U20" s="56" t="str">
        <f t="shared" si="6"/>
        <v/>
      </c>
      <c r="V20" s="57" t="str">
        <f t="shared" si="7"/>
        <v/>
      </c>
      <c r="W20" s="57" t="str">
        <f t="shared" si="8"/>
        <v/>
      </c>
      <c r="X20" s="57" t="str">
        <f t="shared" si="9"/>
        <v/>
      </c>
      <c r="Y20" s="58" t="str">
        <f t="shared" si="10"/>
        <v/>
      </c>
      <c r="Z20" s="59" t="str">
        <f t="shared" si="11"/>
        <v/>
      </c>
      <c r="AA20" s="56" t="str">
        <f t="shared" si="12"/>
        <v/>
      </c>
      <c r="AB20" s="56">
        <f t="shared" si="13"/>
        <v>0</v>
      </c>
      <c r="AC20" s="57" t="str">
        <f t="shared" si="14"/>
        <v/>
      </c>
      <c r="AD20" s="57" t="str">
        <f t="shared" si="15"/>
        <v/>
      </c>
      <c r="AE20" s="56" t="str">
        <f t="shared" si="16"/>
        <v/>
      </c>
      <c r="AF20" s="56" t="str">
        <f t="shared" si="17"/>
        <v/>
      </c>
      <c r="AG20" s="60">
        <f t="shared" si="21"/>
        <v>0</v>
      </c>
      <c r="AH20" s="83">
        <f t="shared" si="22"/>
        <v>0</v>
      </c>
      <c r="AI20" s="83"/>
      <c r="AJ20" s="182">
        <f t="shared" si="23"/>
        <v>0</v>
      </c>
      <c r="AK20" s="186">
        <f t="shared" si="24"/>
        <v>0</v>
      </c>
      <c r="AL20" s="368"/>
      <c r="AM20" s="369"/>
      <c r="AN20" s="369"/>
      <c r="AO20" s="370"/>
    </row>
    <row r="21" spans="1:41" s="25" customFormat="1" ht="18.75" customHeight="1" x14ac:dyDescent="0.2">
      <c r="A21" s="178">
        <v>59</v>
      </c>
      <c r="B21" s="45"/>
      <c r="C21" s="61"/>
      <c r="D21" s="61"/>
      <c r="E21" s="46"/>
      <c r="F21" s="47"/>
      <c r="G21" s="48"/>
      <c r="H21" s="35"/>
      <c r="I21" s="46"/>
      <c r="J21" s="47"/>
      <c r="K21" s="48">
        <f t="shared" si="18"/>
        <v>0</v>
      </c>
      <c r="L21" s="49">
        <f t="shared" si="0"/>
        <v>0</v>
      </c>
      <c r="M21" s="50">
        <f t="shared" si="1"/>
        <v>0</v>
      </c>
      <c r="N21" s="51">
        <f t="shared" si="2"/>
        <v>0</v>
      </c>
      <c r="O21" s="52">
        <f t="shared" si="19"/>
        <v>0</v>
      </c>
      <c r="P21" s="53">
        <f t="shared" si="20"/>
        <v>0</v>
      </c>
      <c r="Q21" s="62">
        <f t="shared" si="3"/>
        <v>0</v>
      </c>
      <c r="R21" s="55">
        <f t="shared" si="25"/>
        <v>0</v>
      </c>
      <c r="S21" s="56" t="str">
        <f t="shared" si="4"/>
        <v/>
      </c>
      <c r="T21" s="57" t="str">
        <f t="shared" si="5"/>
        <v/>
      </c>
      <c r="U21" s="56" t="str">
        <f t="shared" si="6"/>
        <v/>
      </c>
      <c r="V21" s="57" t="str">
        <f t="shared" si="7"/>
        <v/>
      </c>
      <c r="W21" s="57" t="str">
        <f t="shared" si="8"/>
        <v/>
      </c>
      <c r="X21" s="57" t="str">
        <f t="shared" si="9"/>
        <v/>
      </c>
      <c r="Y21" s="58" t="str">
        <f t="shared" si="10"/>
        <v/>
      </c>
      <c r="Z21" s="59" t="str">
        <f t="shared" si="11"/>
        <v/>
      </c>
      <c r="AA21" s="56" t="str">
        <f t="shared" si="12"/>
        <v/>
      </c>
      <c r="AB21" s="56">
        <f t="shared" si="13"/>
        <v>0</v>
      </c>
      <c r="AC21" s="57" t="str">
        <f t="shared" si="14"/>
        <v/>
      </c>
      <c r="AD21" s="57" t="str">
        <f t="shared" si="15"/>
        <v/>
      </c>
      <c r="AE21" s="56" t="str">
        <f t="shared" si="16"/>
        <v/>
      </c>
      <c r="AF21" s="56" t="str">
        <f t="shared" si="17"/>
        <v/>
      </c>
      <c r="AG21" s="60">
        <f t="shared" si="21"/>
        <v>0</v>
      </c>
      <c r="AH21" s="83">
        <f t="shared" si="22"/>
        <v>0</v>
      </c>
      <c r="AI21" s="83"/>
      <c r="AJ21" s="182">
        <f t="shared" si="23"/>
        <v>0</v>
      </c>
      <c r="AK21" s="186">
        <f t="shared" si="24"/>
        <v>0</v>
      </c>
      <c r="AL21" s="368"/>
      <c r="AM21" s="369"/>
      <c r="AN21" s="369"/>
      <c r="AO21" s="370"/>
    </row>
    <row r="22" spans="1:41" s="25" customFormat="1" ht="18.75" customHeight="1" x14ac:dyDescent="0.2">
      <c r="A22" s="178">
        <v>60</v>
      </c>
      <c r="B22" s="45"/>
      <c r="C22" s="61"/>
      <c r="D22" s="61"/>
      <c r="E22" s="46"/>
      <c r="F22" s="47"/>
      <c r="G22" s="48"/>
      <c r="H22" s="35"/>
      <c r="I22" s="46"/>
      <c r="J22" s="47"/>
      <c r="K22" s="48">
        <f t="shared" si="18"/>
        <v>0</v>
      </c>
      <c r="L22" s="49">
        <f t="shared" si="0"/>
        <v>0</v>
      </c>
      <c r="M22" s="50">
        <f t="shared" si="1"/>
        <v>0</v>
      </c>
      <c r="N22" s="51">
        <f t="shared" si="2"/>
        <v>0</v>
      </c>
      <c r="O22" s="52">
        <f t="shared" si="19"/>
        <v>0</v>
      </c>
      <c r="P22" s="53">
        <f t="shared" si="20"/>
        <v>0</v>
      </c>
      <c r="Q22" s="62">
        <f t="shared" si="3"/>
        <v>0</v>
      </c>
      <c r="R22" s="55">
        <f>SUM(S22:Z22)</f>
        <v>0</v>
      </c>
      <c r="S22" s="56" t="str">
        <f t="shared" si="4"/>
        <v/>
      </c>
      <c r="T22" s="57" t="str">
        <f t="shared" si="5"/>
        <v/>
      </c>
      <c r="U22" s="56" t="str">
        <f t="shared" si="6"/>
        <v/>
      </c>
      <c r="V22" s="57" t="str">
        <f t="shared" si="7"/>
        <v/>
      </c>
      <c r="W22" s="57" t="str">
        <f t="shared" si="8"/>
        <v/>
      </c>
      <c r="X22" s="57" t="str">
        <f t="shared" si="9"/>
        <v/>
      </c>
      <c r="Y22" s="58" t="str">
        <f t="shared" si="10"/>
        <v/>
      </c>
      <c r="Z22" s="59" t="str">
        <f t="shared" si="11"/>
        <v/>
      </c>
      <c r="AA22" s="56" t="str">
        <f t="shared" si="12"/>
        <v/>
      </c>
      <c r="AB22" s="56">
        <f t="shared" si="13"/>
        <v>0</v>
      </c>
      <c r="AC22" s="57" t="str">
        <f t="shared" si="14"/>
        <v/>
      </c>
      <c r="AD22" s="57" t="str">
        <f t="shared" si="15"/>
        <v/>
      </c>
      <c r="AE22" s="56" t="str">
        <f t="shared" si="16"/>
        <v/>
      </c>
      <c r="AF22" s="56" t="str">
        <f t="shared" si="17"/>
        <v/>
      </c>
      <c r="AG22" s="60">
        <f t="shared" si="21"/>
        <v>0</v>
      </c>
      <c r="AH22" s="83">
        <f>IF(AG22&lt;0,0,AG22)</f>
        <v>0</v>
      </c>
      <c r="AI22" s="83"/>
      <c r="AJ22" s="182">
        <f t="shared" si="23"/>
        <v>0</v>
      </c>
      <c r="AK22" s="186">
        <f t="shared" si="24"/>
        <v>0</v>
      </c>
      <c r="AL22" s="368"/>
      <c r="AM22" s="369"/>
      <c r="AN22" s="369"/>
      <c r="AO22" s="370"/>
    </row>
    <row r="23" spans="1:41" s="25" customFormat="1" ht="18.75" customHeight="1" x14ac:dyDescent="0.2">
      <c r="A23" s="178">
        <v>61</v>
      </c>
      <c r="B23" s="45"/>
      <c r="C23" s="61"/>
      <c r="D23" s="61"/>
      <c r="E23" s="46"/>
      <c r="F23" s="47"/>
      <c r="G23" s="48"/>
      <c r="H23" s="35"/>
      <c r="I23" s="46"/>
      <c r="J23" s="47"/>
      <c r="K23" s="48">
        <f t="shared" si="18"/>
        <v>0</v>
      </c>
      <c r="L23" s="49">
        <f t="shared" si="0"/>
        <v>0</v>
      </c>
      <c r="M23" s="50">
        <f t="shared" si="1"/>
        <v>0</v>
      </c>
      <c r="N23" s="51">
        <f t="shared" si="2"/>
        <v>0</v>
      </c>
      <c r="O23" s="52">
        <f t="shared" si="19"/>
        <v>0</v>
      </c>
      <c r="P23" s="53">
        <f t="shared" si="20"/>
        <v>0</v>
      </c>
      <c r="Q23" s="62">
        <f t="shared" si="3"/>
        <v>0</v>
      </c>
      <c r="R23" s="55">
        <f>SUM(S23:Z23)</f>
        <v>0</v>
      </c>
      <c r="S23" s="56" t="str">
        <f t="shared" si="4"/>
        <v/>
      </c>
      <c r="T23" s="57" t="str">
        <f t="shared" si="5"/>
        <v/>
      </c>
      <c r="U23" s="56" t="str">
        <f t="shared" si="6"/>
        <v/>
      </c>
      <c r="V23" s="57" t="str">
        <f t="shared" si="7"/>
        <v/>
      </c>
      <c r="W23" s="57" t="str">
        <f t="shared" si="8"/>
        <v/>
      </c>
      <c r="X23" s="57" t="str">
        <f t="shared" si="9"/>
        <v/>
      </c>
      <c r="Y23" s="58" t="str">
        <f t="shared" si="10"/>
        <v/>
      </c>
      <c r="Z23" s="59" t="str">
        <f t="shared" si="11"/>
        <v/>
      </c>
      <c r="AA23" s="56" t="str">
        <f t="shared" si="12"/>
        <v/>
      </c>
      <c r="AB23" s="56">
        <f t="shared" si="13"/>
        <v>0</v>
      </c>
      <c r="AC23" s="57" t="str">
        <f t="shared" si="14"/>
        <v/>
      </c>
      <c r="AD23" s="57" t="str">
        <f t="shared" si="15"/>
        <v/>
      </c>
      <c r="AE23" s="56" t="str">
        <f t="shared" si="16"/>
        <v/>
      </c>
      <c r="AF23" s="56" t="str">
        <f t="shared" si="17"/>
        <v/>
      </c>
      <c r="AG23" s="60">
        <f t="shared" si="21"/>
        <v>0</v>
      </c>
      <c r="AH23" s="83">
        <f>IF(AG23&lt;0,0,AG23)</f>
        <v>0</v>
      </c>
      <c r="AI23" s="83"/>
      <c r="AJ23" s="182">
        <f t="shared" si="23"/>
        <v>0</v>
      </c>
      <c r="AK23" s="186">
        <f t="shared" si="24"/>
        <v>0</v>
      </c>
      <c r="AL23" s="368"/>
      <c r="AM23" s="369"/>
      <c r="AN23" s="369"/>
      <c r="AO23" s="370"/>
    </row>
    <row r="24" spans="1:41" s="25" customFormat="1" ht="18.75" customHeight="1" x14ac:dyDescent="0.2">
      <c r="A24" s="178">
        <v>62</v>
      </c>
      <c r="B24" s="45"/>
      <c r="C24" s="61"/>
      <c r="D24" s="61"/>
      <c r="E24" s="46"/>
      <c r="F24" s="47"/>
      <c r="G24" s="48"/>
      <c r="H24" s="35"/>
      <c r="I24" s="46"/>
      <c r="J24" s="47"/>
      <c r="K24" s="48">
        <f t="shared" si="18"/>
        <v>0</v>
      </c>
      <c r="L24" s="49">
        <f t="shared" si="0"/>
        <v>0</v>
      </c>
      <c r="M24" s="50">
        <f t="shared" si="1"/>
        <v>0</v>
      </c>
      <c r="N24" s="51">
        <f t="shared" si="2"/>
        <v>0</v>
      </c>
      <c r="O24" s="52">
        <f t="shared" si="19"/>
        <v>0</v>
      </c>
      <c r="P24" s="53">
        <f t="shared" si="20"/>
        <v>0</v>
      </c>
      <c r="Q24" s="62">
        <f t="shared" si="3"/>
        <v>0</v>
      </c>
      <c r="R24" s="55">
        <f>SUM(S24:Z24)</f>
        <v>0</v>
      </c>
      <c r="S24" s="56" t="str">
        <f t="shared" si="4"/>
        <v/>
      </c>
      <c r="T24" s="57" t="str">
        <f t="shared" si="5"/>
        <v/>
      </c>
      <c r="U24" s="56" t="str">
        <f t="shared" si="6"/>
        <v/>
      </c>
      <c r="V24" s="57" t="str">
        <f t="shared" si="7"/>
        <v/>
      </c>
      <c r="W24" s="57" t="str">
        <f t="shared" si="8"/>
        <v/>
      </c>
      <c r="X24" s="57" t="str">
        <f t="shared" si="9"/>
        <v/>
      </c>
      <c r="Y24" s="58" t="str">
        <f t="shared" si="10"/>
        <v/>
      </c>
      <c r="Z24" s="59" t="str">
        <f t="shared" si="11"/>
        <v/>
      </c>
      <c r="AA24" s="56" t="str">
        <f t="shared" si="12"/>
        <v/>
      </c>
      <c r="AB24" s="56">
        <f t="shared" si="13"/>
        <v>0</v>
      </c>
      <c r="AC24" s="57" t="str">
        <f t="shared" si="14"/>
        <v/>
      </c>
      <c r="AD24" s="57" t="str">
        <f t="shared" si="15"/>
        <v/>
      </c>
      <c r="AE24" s="56" t="str">
        <f t="shared" si="16"/>
        <v/>
      </c>
      <c r="AF24" s="56" t="str">
        <f t="shared" si="17"/>
        <v/>
      </c>
      <c r="AG24" s="60">
        <f t="shared" si="21"/>
        <v>0</v>
      </c>
      <c r="AH24" s="83">
        <f>IF(AG24&lt;0,0,AG24)</f>
        <v>0</v>
      </c>
      <c r="AI24" s="83"/>
      <c r="AJ24" s="182">
        <f t="shared" si="23"/>
        <v>0</v>
      </c>
      <c r="AK24" s="186">
        <f t="shared" si="24"/>
        <v>0</v>
      </c>
      <c r="AL24" s="368"/>
      <c r="AM24" s="369"/>
      <c r="AN24" s="369"/>
      <c r="AO24" s="370"/>
    </row>
    <row r="25" spans="1:41" s="25" customFormat="1" ht="18.75" customHeight="1" x14ac:dyDescent="0.2">
      <c r="A25" s="178">
        <v>63</v>
      </c>
      <c r="B25" s="45"/>
      <c r="C25" s="61"/>
      <c r="D25" s="61"/>
      <c r="E25" s="46"/>
      <c r="F25" s="47"/>
      <c r="G25" s="48"/>
      <c r="H25" s="35"/>
      <c r="I25" s="46"/>
      <c r="J25" s="47"/>
      <c r="K25" s="48">
        <f t="shared" si="18"/>
        <v>0</v>
      </c>
      <c r="L25" s="49">
        <f t="shared" si="0"/>
        <v>0</v>
      </c>
      <c r="M25" s="50">
        <f t="shared" si="1"/>
        <v>0</v>
      </c>
      <c r="N25" s="51">
        <f t="shared" si="2"/>
        <v>0</v>
      </c>
      <c r="O25" s="52">
        <f t="shared" si="19"/>
        <v>0</v>
      </c>
      <c r="P25" s="53">
        <f t="shared" si="20"/>
        <v>0</v>
      </c>
      <c r="Q25" s="62">
        <f t="shared" si="3"/>
        <v>0</v>
      </c>
      <c r="R25" s="55">
        <f>SUM(S25:Z25)</f>
        <v>0</v>
      </c>
      <c r="S25" s="56" t="str">
        <f t="shared" si="4"/>
        <v/>
      </c>
      <c r="T25" s="57" t="str">
        <f t="shared" si="5"/>
        <v/>
      </c>
      <c r="U25" s="56" t="str">
        <f t="shared" si="6"/>
        <v/>
      </c>
      <c r="V25" s="57" t="str">
        <f t="shared" si="7"/>
        <v/>
      </c>
      <c r="W25" s="57" t="str">
        <f t="shared" si="8"/>
        <v/>
      </c>
      <c r="X25" s="57" t="str">
        <f t="shared" si="9"/>
        <v/>
      </c>
      <c r="Y25" s="58" t="str">
        <f t="shared" si="10"/>
        <v/>
      </c>
      <c r="Z25" s="59" t="str">
        <f t="shared" si="11"/>
        <v/>
      </c>
      <c r="AA25" s="56" t="str">
        <f t="shared" si="12"/>
        <v/>
      </c>
      <c r="AB25" s="56">
        <f t="shared" si="13"/>
        <v>0</v>
      </c>
      <c r="AC25" s="57" t="str">
        <f t="shared" si="14"/>
        <v/>
      </c>
      <c r="AD25" s="57" t="str">
        <f t="shared" si="15"/>
        <v/>
      </c>
      <c r="AE25" s="56" t="str">
        <f t="shared" si="16"/>
        <v/>
      </c>
      <c r="AF25" s="56" t="str">
        <f t="shared" si="17"/>
        <v/>
      </c>
      <c r="AG25" s="60">
        <f t="shared" si="21"/>
        <v>0</v>
      </c>
      <c r="AH25" s="83">
        <f>IF(AG25&lt;0,0,AG25)</f>
        <v>0</v>
      </c>
      <c r="AI25" s="83"/>
      <c r="AJ25" s="182">
        <f t="shared" si="23"/>
        <v>0</v>
      </c>
      <c r="AK25" s="186">
        <f t="shared" si="24"/>
        <v>0</v>
      </c>
      <c r="AL25" s="368"/>
      <c r="AM25" s="369"/>
      <c r="AN25" s="369"/>
      <c r="AO25" s="370"/>
    </row>
    <row r="26" spans="1:41" s="25" customFormat="1" ht="18.75" customHeight="1" x14ac:dyDescent="0.2">
      <c r="A26" s="178">
        <v>64</v>
      </c>
      <c r="B26" s="45"/>
      <c r="C26" s="61"/>
      <c r="D26" s="61"/>
      <c r="E26" s="46"/>
      <c r="F26" s="47"/>
      <c r="G26" s="48"/>
      <c r="H26" s="35"/>
      <c r="I26" s="46"/>
      <c r="J26" s="47"/>
      <c r="K26" s="48">
        <f t="shared" si="18"/>
        <v>0</v>
      </c>
      <c r="L26" s="49">
        <f t="shared" si="0"/>
        <v>0</v>
      </c>
      <c r="M26" s="50">
        <f t="shared" si="1"/>
        <v>0</v>
      </c>
      <c r="N26" s="51">
        <f t="shared" si="2"/>
        <v>0</v>
      </c>
      <c r="O26" s="52">
        <f t="shared" si="19"/>
        <v>0</v>
      </c>
      <c r="P26" s="53">
        <f t="shared" si="20"/>
        <v>0</v>
      </c>
      <c r="Q26" s="62">
        <f t="shared" si="3"/>
        <v>0</v>
      </c>
      <c r="R26" s="55">
        <f>SUM(S26:Z26)</f>
        <v>0</v>
      </c>
      <c r="S26" s="56" t="str">
        <f t="shared" si="4"/>
        <v/>
      </c>
      <c r="T26" s="57" t="str">
        <f t="shared" si="5"/>
        <v/>
      </c>
      <c r="U26" s="56" t="str">
        <f t="shared" si="6"/>
        <v/>
      </c>
      <c r="V26" s="57" t="str">
        <f t="shared" si="7"/>
        <v/>
      </c>
      <c r="W26" s="57" t="str">
        <f t="shared" si="8"/>
        <v/>
      </c>
      <c r="X26" s="57" t="str">
        <f t="shared" si="9"/>
        <v/>
      </c>
      <c r="Y26" s="58" t="str">
        <f t="shared" si="10"/>
        <v/>
      </c>
      <c r="Z26" s="59" t="str">
        <f t="shared" si="11"/>
        <v/>
      </c>
      <c r="AA26" s="56" t="str">
        <f t="shared" si="12"/>
        <v/>
      </c>
      <c r="AB26" s="56">
        <f t="shared" si="13"/>
        <v>0</v>
      </c>
      <c r="AC26" s="57" t="str">
        <f t="shared" si="14"/>
        <v/>
      </c>
      <c r="AD26" s="57" t="str">
        <f t="shared" si="15"/>
        <v/>
      </c>
      <c r="AE26" s="56" t="str">
        <f t="shared" si="16"/>
        <v/>
      </c>
      <c r="AF26" s="56" t="str">
        <f t="shared" si="17"/>
        <v/>
      </c>
      <c r="AG26" s="60">
        <f t="shared" si="21"/>
        <v>0</v>
      </c>
      <c r="AH26" s="83">
        <f>IF(AG26&lt;0,0,AG26)</f>
        <v>0</v>
      </c>
      <c r="AI26" s="83"/>
      <c r="AJ26" s="182">
        <f t="shared" si="23"/>
        <v>0</v>
      </c>
      <c r="AK26" s="186">
        <f t="shared" si="24"/>
        <v>0</v>
      </c>
      <c r="AL26" s="368"/>
      <c r="AM26" s="369"/>
      <c r="AN26" s="369"/>
      <c r="AO26" s="370"/>
    </row>
    <row r="27" spans="1:41" s="25" customFormat="1" ht="18.75" customHeight="1" x14ac:dyDescent="0.2">
      <c r="A27" s="178">
        <v>65</v>
      </c>
      <c r="B27" s="45"/>
      <c r="C27" s="61"/>
      <c r="D27" s="61"/>
      <c r="E27" s="46"/>
      <c r="F27" s="47"/>
      <c r="G27" s="48"/>
      <c r="H27" s="35"/>
      <c r="I27" s="46"/>
      <c r="J27" s="47"/>
      <c r="K27" s="48">
        <f t="shared" si="18"/>
        <v>0</v>
      </c>
      <c r="L27" s="49">
        <f t="shared" si="0"/>
        <v>0</v>
      </c>
      <c r="M27" s="50">
        <f t="shared" si="1"/>
        <v>0</v>
      </c>
      <c r="N27" s="51">
        <f t="shared" si="2"/>
        <v>0</v>
      </c>
      <c r="O27" s="52">
        <f t="shared" si="19"/>
        <v>0</v>
      </c>
      <c r="P27" s="53">
        <f t="shared" si="20"/>
        <v>0</v>
      </c>
      <c r="Q27" s="62">
        <f t="shared" si="3"/>
        <v>0</v>
      </c>
      <c r="R27" s="55">
        <f t="shared" si="25"/>
        <v>0</v>
      </c>
      <c r="S27" s="56" t="str">
        <f t="shared" si="4"/>
        <v/>
      </c>
      <c r="T27" s="57" t="str">
        <f t="shared" si="5"/>
        <v/>
      </c>
      <c r="U27" s="56" t="str">
        <f t="shared" si="6"/>
        <v/>
      </c>
      <c r="V27" s="57" t="str">
        <f t="shared" si="7"/>
        <v/>
      </c>
      <c r="W27" s="57" t="str">
        <f t="shared" si="8"/>
        <v/>
      </c>
      <c r="X27" s="57" t="str">
        <f t="shared" si="9"/>
        <v/>
      </c>
      <c r="Y27" s="58" t="str">
        <f t="shared" si="10"/>
        <v/>
      </c>
      <c r="Z27" s="59" t="str">
        <f t="shared" si="11"/>
        <v/>
      </c>
      <c r="AA27" s="56" t="str">
        <f t="shared" si="12"/>
        <v/>
      </c>
      <c r="AB27" s="56">
        <f t="shared" si="13"/>
        <v>0</v>
      </c>
      <c r="AC27" s="57" t="str">
        <f t="shared" si="14"/>
        <v/>
      </c>
      <c r="AD27" s="57" t="str">
        <f t="shared" si="15"/>
        <v/>
      </c>
      <c r="AE27" s="56" t="str">
        <f t="shared" si="16"/>
        <v/>
      </c>
      <c r="AF27" s="56" t="str">
        <f t="shared" si="17"/>
        <v/>
      </c>
      <c r="AG27" s="60">
        <f t="shared" si="21"/>
        <v>0</v>
      </c>
      <c r="AH27" s="83">
        <f t="shared" si="22"/>
        <v>0</v>
      </c>
      <c r="AI27" s="83"/>
      <c r="AJ27" s="182">
        <f t="shared" si="23"/>
        <v>0</v>
      </c>
      <c r="AK27" s="186">
        <f t="shared" si="24"/>
        <v>0</v>
      </c>
      <c r="AL27" s="368"/>
      <c r="AM27" s="369"/>
      <c r="AN27" s="369"/>
      <c r="AO27" s="370"/>
    </row>
    <row r="28" spans="1:41" s="25" customFormat="1" ht="18.75" customHeight="1" x14ac:dyDescent="0.2">
      <c r="A28" s="178">
        <v>66</v>
      </c>
      <c r="B28" s="45"/>
      <c r="C28" s="61"/>
      <c r="D28" s="61"/>
      <c r="E28" s="46"/>
      <c r="F28" s="47"/>
      <c r="G28" s="48"/>
      <c r="H28" s="35"/>
      <c r="I28" s="46"/>
      <c r="J28" s="47"/>
      <c r="K28" s="48">
        <f t="shared" si="18"/>
        <v>0</v>
      </c>
      <c r="L28" s="49">
        <f t="shared" si="0"/>
        <v>0</v>
      </c>
      <c r="M28" s="50">
        <f t="shared" si="1"/>
        <v>0</v>
      </c>
      <c r="N28" s="51">
        <f t="shared" si="2"/>
        <v>0</v>
      </c>
      <c r="O28" s="52">
        <f t="shared" si="19"/>
        <v>0</v>
      </c>
      <c r="P28" s="53">
        <f t="shared" si="20"/>
        <v>0</v>
      </c>
      <c r="Q28" s="62">
        <f t="shared" si="3"/>
        <v>0</v>
      </c>
      <c r="R28" s="55">
        <f t="shared" si="25"/>
        <v>0</v>
      </c>
      <c r="S28" s="56" t="str">
        <f t="shared" si="4"/>
        <v/>
      </c>
      <c r="T28" s="57" t="str">
        <f t="shared" si="5"/>
        <v/>
      </c>
      <c r="U28" s="56" t="str">
        <f t="shared" si="6"/>
        <v/>
      </c>
      <c r="V28" s="57" t="str">
        <f t="shared" si="7"/>
        <v/>
      </c>
      <c r="W28" s="57" t="str">
        <f t="shared" si="8"/>
        <v/>
      </c>
      <c r="X28" s="57" t="str">
        <f t="shared" si="9"/>
        <v/>
      </c>
      <c r="Y28" s="58" t="str">
        <f t="shared" si="10"/>
        <v/>
      </c>
      <c r="Z28" s="59" t="str">
        <f t="shared" si="11"/>
        <v/>
      </c>
      <c r="AA28" s="56" t="str">
        <f t="shared" si="12"/>
        <v/>
      </c>
      <c r="AB28" s="56">
        <f t="shared" si="13"/>
        <v>0</v>
      </c>
      <c r="AC28" s="57" t="str">
        <f t="shared" si="14"/>
        <v/>
      </c>
      <c r="AD28" s="57" t="str">
        <f t="shared" si="15"/>
        <v/>
      </c>
      <c r="AE28" s="56" t="str">
        <f t="shared" si="16"/>
        <v/>
      </c>
      <c r="AF28" s="56" t="str">
        <f t="shared" si="17"/>
        <v/>
      </c>
      <c r="AG28" s="60">
        <f t="shared" si="21"/>
        <v>0</v>
      </c>
      <c r="AH28" s="83">
        <f t="shared" si="22"/>
        <v>0</v>
      </c>
      <c r="AI28" s="83"/>
      <c r="AJ28" s="182">
        <f t="shared" si="23"/>
        <v>0</v>
      </c>
      <c r="AK28" s="186">
        <f t="shared" si="24"/>
        <v>0</v>
      </c>
      <c r="AL28" s="368"/>
      <c r="AM28" s="369"/>
      <c r="AN28" s="369"/>
      <c r="AO28" s="370"/>
    </row>
    <row r="29" spans="1:41" s="25" customFormat="1" ht="18.75" customHeight="1" x14ac:dyDescent="0.2">
      <c r="A29" s="178">
        <v>67</v>
      </c>
      <c r="B29" s="45"/>
      <c r="C29" s="61"/>
      <c r="D29" s="61"/>
      <c r="E29" s="46"/>
      <c r="F29" s="47"/>
      <c r="G29" s="48"/>
      <c r="H29" s="35"/>
      <c r="I29" s="46"/>
      <c r="J29" s="47"/>
      <c r="K29" s="48">
        <f t="shared" si="18"/>
        <v>0</v>
      </c>
      <c r="L29" s="49">
        <f t="shared" si="0"/>
        <v>0</v>
      </c>
      <c r="M29" s="50">
        <f t="shared" si="1"/>
        <v>0</v>
      </c>
      <c r="N29" s="51">
        <f t="shared" si="2"/>
        <v>0</v>
      </c>
      <c r="O29" s="52">
        <f t="shared" si="19"/>
        <v>0</v>
      </c>
      <c r="P29" s="53">
        <f t="shared" si="20"/>
        <v>0</v>
      </c>
      <c r="Q29" s="62">
        <f t="shared" si="3"/>
        <v>0</v>
      </c>
      <c r="R29" s="55">
        <f t="shared" si="25"/>
        <v>0</v>
      </c>
      <c r="S29" s="56" t="str">
        <f t="shared" si="4"/>
        <v/>
      </c>
      <c r="T29" s="57" t="str">
        <f t="shared" si="5"/>
        <v/>
      </c>
      <c r="U29" s="56" t="str">
        <f t="shared" si="6"/>
        <v/>
      </c>
      <c r="V29" s="57" t="str">
        <f t="shared" si="7"/>
        <v/>
      </c>
      <c r="W29" s="57" t="str">
        <f t="shared" si="8"/>
        <v/>
      </c>
      <c r="X29" s="57" t="str">
        <f t="shared" si="9"/>
        <v/>
      </c>
      <c r="Y29" s="58" t="str">
        <f t="shared" si="10"/>
        <v/>
      </c>
      <c r="Z29" s="59" t="str">
        <f t="shared" si="11"/>
        <v/>
      </c>
      <c r="AA29" s="56" t="str">
        <f t="shared" si="12"/>
        <v/>
      </c>
      <c r="AB29" s="56">
        <f t="shared" si="13"/>
        <v>0</v>
      </c>
      <c r="AC29" s="57" t="str">
        <f t="shared" si="14"/>
        <v/>
      </c>
      <c r="AD29" s="57" t="str">
        <f t="shared" si="15"/>
        <v/>
      </c>
      <c r="AE29" s="56" t="str">
        <f t="shared" si="16"/>
        <v/>
      </c>
      <c r="AF29" s="56" t="str">
        <f t="shared" si="17"/>
        <v/>
      </c>
      <c r="AG29" s="60">
        <f t="shared" si="21"/>
        <v>0</v>
      </c>
      <c r="AH29" s="83">
        <f t="shared" si="22"/>
        <v>0</v>
      </c>
      <c r="AI29" s="83"/>
      <c r="AJ29" s="182">
        <f t="shared" si="23"/>
        <v>0</v>
      </c>
      <c r="AK29" s="186">
        <f t="shared" si="24"/>
        <v>0</v>
      </c>
      <c r="AL29" s="368"/>
      <c r="AM29" s="369"/>
      <c r="AN29" s="369"/>
      <c r="AO29" s="370"/>
    </row>
    <row r="30" spans="1:41" s="25" customFormat="1" ht="18.75" customHeight="1" x14ac:dyDescent="0.2">
      <c r="A30" s="178">
        <v>68</v>
      </c>
      <c r="B30" s="45"/>
      <c r="C30" s="61"/>
      <c r="D30" s="61"/>
      <c r="E30" s="46"/>
      <c r="F30" s="47"/>
      <c r="G30" s="48"/>
      <c r="H30" s="35"/>
      <c r="I30" s="46"/>
      <c r="J30" s="47"/>
      <c r="K30" s="48">
        <f t="shared" si="18"/>
        <v>0</v>
      </c>
      <c r="L30" s="49">
        <f t="shared" si="0"/>
        <v>0</v>
      </c>
      <c r="M30" s="50">
        <f t="shared" si="1"/>
        <v>0</v>
      </c>
      <c r="N30" s="51">
        <f t="shared" si="2"/>
        <v>0</v>
      </c>
      <c r="O30" s="52">
        <f t="shared" si="19"/>
        <v>0</v>
      </c>
      <c r="P30" s="53">
        <f t="shared" si="20"/>
        <v>0</v>
      </c>
      <c r="Q30" s="62">
        <f t="shared" si="3"/>
        <v>0</v>
      </c>
      <c r="R30" s="55">
        <f t="shared" si="25"/>
        <v>0</v>
      </c>
      <c r="S30" s="56" t="str">
        <f t="shared" si="4"/>
        <v/>
      </c>
      <c r="T30" s="57" t="str">
        <f t="shared" si="5"/>
        <v/>
      </c>
      <c r="U30" s="56" t="str">
        <f t="shared" si="6"/>
        <v/>
      </c>
      <c r="V30" s="57" t="str">
        <f t="shared" si="7"/>
        <v/>
      </c>
      <c r="W30" s="57" t="str">
        <f t="shared" si="8"/>
        <v/>
      </c>
      <c r="X30" s="57" t="str">
        <f t="shared" si="9"/>
        <v/>
      </c>
      <c r="Y30" s="58" t="str">
        <f t="shared" si="10"/>
        <v/>
      </c>
      <c r="Z30" s="59" t="str">
        <f t="shared" si="11"/>
        <v/>
      </c>
      <c r="AA30" s="56" t="str">
        <f t="shared" si="12"/>
        <v/>
      </c>
      <c r="AB30" s="56">
        <f t="shared" si="13"/>
        <v>0</v>
      </c>
      <c r="AC30" s="57" t="str">
        <f t="shared" si="14"/>
        <v/>
      </c>
      <c r="AD30" s="57" t="str">
        <f t="shared" si="15"/>
        <v/>
      </c>
      <c r="AE30" s="56" t="str">
        <f t="shared" si="16"/>
        <v/>
      </c>
      <c r="AF30" s="56" t="str">
        <f t="shared" si="17"/>
        <v/>
      </c>
      <c r="AG30" s="60">
        <f t="shared" si="21"/>
        <v>0</v>
      </c>
      <c r="AH30" s="83">
        <f t="shared" si="22"/>
        <v>0</v>
      </c>
      <c r="AI30" s="83"/>
      <c r="AJ30" s="182">
        <f t="shared" si="23"/>
        <v>0</v>
      </c>
      <c r="AK30" s="186">
        <f t="shared" si="24"/>
        <v>0</v>
      </c>
      <c r="AL30" s="368"/>
      <c r="AM30" s="369"/>
      <c r="AN30" s="369"/>
      <c r="AO30" s="370"/>
    </row>
    <row r="31" spans="1:41" s="25" customFormat="1" ht="18.75" customHeight="1" x14ac:dyDescent="0.2">
      <c r="A31" s="178">
        <v>69</v>
      </c>
      <c r="B31" s="45"/>
      <c r="C31" s="61"/>
      <c r="D31" s="61"/>
      <c r="E31" s="46"/>
      <c r="F31" s="47"/>
      <c r="G31" s="48"/>
      <c r="H31" s="35"/>
      <c r="I31" s="46"/>
      <c r="J31" s="47"/>
      <c r="K31" s="48">
        <f t="shared" si="18"/>
        <v>0</v>
      </c>
      <c r="L31" s="49">
        <f t="shared" si="0"/>
        <v>0</v>
      </c>
      <c r="M31" s="50">
        <f t="shared" si="1"/>
        <v>0</v>
      </c>
      <c r="N31" s="51">
        <f t="shared" si="2"/>
        <v>0</v>
      </c>
      <c r="O31" s="52">
        <f t="shared" si="19"/>
        <v>0</v>
      </c>
      <c r="P31" s="53">
        <f t="shared" si="20"/>
        <v>0</v>
      </c>
      <c r="Q31" s="62">
        <f t="shared" si="3"/>
        <v>0</v>
      </c>
      <c r="R31" s="55">
        <f t="shared" si="25"/>
        <v>0</v>
      </c>
      <c r="S31" s="56" t="str">
        <f t="shared" si="4"/>
        <v/>
      </c>
      <c r="T31" s="57" t="str">
        <f t="shared" si="5"/>
        <v/>
      </c>
      <c r="U31" s="56" t="str">
        <f t="shared" si="6"/>
        <v/>
      </c>
      <c r="V31" s="57" t="str">
        <f t="shared" si="7"/>
        <v/>
      </c>
      <c r="W31" s="57" t="str">
        <f t="shared" si="8"/>
        <v/>
      </c>
      <c r="X31" s="57" t="str">
        <f t="shared" si="9"/>
        <v/>
      </c>
      <c r="Y31" s="58" t="str">
        <f t="shared" si="10"/>
        <v/>
      </c>
      <c r="Z31" s="59" t="str">
        <f t="shared" si="11"/>
        <v/>
      </c>
      <c r="AA31" s="56" t="str">
        <f t="shared" si="12"/>
        <v/>
      </c>
      <c r="AB31" s="56">
        <f t="shared" si="13"/>
        <v>0</v>
      </c>
      <c r="AC31" s="57" t="str">
        <f t="shared" si="14"/>
        <v/>
      </c>
      <c r="AD31" s="57" t="str">
        <f t="shared" si="15"/>
        <v/>
      </c>
      <c r="AE31" s="56" t="str">
        <f t="shared" si="16"/>
        <v/>
      </c>
      <c r="AF31" s="56" t="str">
        <f t="shared" si="17"/>
        <v/>
      </c>
      <c r="AG31" s="60">
        <f t="shared" si="21"/>
        <v>0</v>
      </c>
      <c r="AH31" s="83">
        <f t="shared" si="22"/>
        <v>0</v>
      </c>
      <c r="AI31" s="83"/>
      <c r="AJ31" s="182">
        <f t="shared" si="23"/>
        <v>0</v>
      </c>
      <c r="AK31" s="186">
        <f t="shared" si="24"/>
        <v>0</v>
      </c>
      <c r="AL31" s="368"/>
      <c r="AM31" s="369"/>
      <c r="AN31" s="369"/>
      <c r="AO31" s="370"/>
    </row>
    <row r="32" spans="1:41" s="25" customFormat="1" ht="18.75" customHeight="1" x14ac:dyDescent="0.2">
      <c r="A32" s="178">
        <v>70</v>
      </c>
      <c r="B32" s="45"/>
      <c r="C32" s="61"/>
      <c r="D32" s="61"/>
      <c r="E32" s="46"/>
      <c r="F32" s="47"/>
      <c r="G32" s="48"/>
      <c r="H32" s="35"/>
      <c r="I32" s="46"/>
      <c r="J32" s="47"/>
      <c r="K32" s="48">
        <f t="shared" si="18"/>
        <v>0</v>
      </c>
      <c r="L32" s="49">
        <f t="shared" si="0"/>
        <v>0</v>
      </c>
      <c r="M32" s="50">
        <f t="shared" si="1"/>
        <v>0</v>
      </c>
      <c r="N32" s="51">
        <f t="shared" si="2"/>
        <v>0</v>
      </c>
      <c r="O32" s="52">
        <f t="shared" si="19"/>
        <v>0</v>
      </c>
      <c r="P32" s="53">
        <f t="shared" si="20"/>
        <v>0</v>
      </c>
      <c r="Q32" s="62">
        <f t="shared" si="3"/>
        <v>0</v>
      </c>
      <c r="R32" s="55">
        <f t="shared" ref="R32:R37" si="26">SUM(S32:Z32)</f>
        <v>0</v>
      </c>
      <c r="S32" s="56" t="str">
        <f t="shared" si="4"/>
        <v/>
      </c>
      <c r="T32" s="57" t="str">
        <f t="shared" si="5"/>
        <v/>
      </c>
      <c r="U32" s="56" t="str">
        <f t="shared" si="6"/>
        <v/>
      </c>
      <c r="V32" s="57" t="str">
        <f t="shared" si="7"/>
        <v/>
      </c>
      <c r="W32" s="57" t="str">
        <f t="shared" si="8"/>
        <v/>
      </c>
      <c r="X32" s="57" t="str">
        <f t="shared" si="9"/>
        <v/>
      </c>
      <c r="Y32" s="58" t="str">
        <f t="shared" si="10"/>
        <v/>
      </c>
      <c r="Z32" s="59" t="str">
        <f t="shared" si="11"/>
        <v/>
      </c>
      <c r="AA32" s="56" t="str">
        <f t="shared" si="12"/>
        <v/>
      </c>
      <c r="AB32" s="56">
        <f t="shared" si="13"/>
        <v>0</v>
      </c>
      <c r="AC32" s="57" t="str">
        <f t="shared" si="14"/>
        <v/>
      </c>
      <c r="AD32" s="57" t="str">
        <f t="shared" si="15"/>
        <v/>
      </c>
      <c r="AE32" s="56" t="str">
        <f t="shared" si="16"/>
        <v/>
      </c>
      <c r="AF32" s="56" t="str">
        <f t="shared" si="17"/>
        <v/>
      </c>
      <c r="AG32" s="60">
        <f t="shared" si="21"/>
        <v>0</v>
      </c>
      <c r="AH32" s="83">
        <f t="shared" si="22"/>
        <v>0</v>
      </c>
      <c r="AI32" s="83"/>
      <c r="AJ32" s="182">
        <f t="shared" si="23"/>
        <v>0</v>
      </c>
      <c r="AK32" s="186">
        <f t="shared" si="24"/>
        <v>0</v>
      </c>
      <c r="AL32" s="368"/>
      <c r="AM32" s="369"/>
      <c r="AN32" s="369"/>
      <c r="AO32" s="370"/>
    </row>
    <row r="33" spans="1:41" s="25" customFormat="1" ht="18.75" customHeight="1" x14ac:dyDescent="0.2">
      <c r="A33" s="178">
        <v>71</v>
      </c>
      <c r="B33" s="45"/>
      <c r="C33" s="61"/>
      <c r="D33" s="61"/>
      <c r="E33" s="46"/>
      <c r="F33" s="47"/>
      <c r="G33" s="48"/>
      <c r="H33" s="35"/>
      <c r="I33" s="46"/>
      <c r="J33" s="47"/>
      <c r="K33" s="48">
        <f t="shared" si="18"/>
        <v>0</v>
      </c>
      <c r="L33" s="49">
        <f t="shared" si="0"/>
        <v>0</v>
      </c>
      <c r="M33" s="50">
        <f t="shared" si="1"/>
        <v>0</v>
      </c>
      <c r="N33" s="51">
        <f t="shared" si="2"/>
        <v>0</v>
      </c>
      <c r="O33" s="52">
        <f t="shared" si="19"/>
        <v>0</v>
      </c>
      <c r="P33" s="53">
        <f t="shared" si="20"/>
        <v>0</v>
      </c>
      <c r="Q33" s="62">
        <f t="shared" si="3"/>
        <v>0</v>
      </c>
      <c r="R33" s="55">
        <f t="shared" si="26"/>
        <v>0</v>
      </c>
      <c r="S33" s="56" t="str">
        <f t="shared" si="4"/>
        <v/>
      </c>
      <c r="T33" s="57" t="str">
        <f t="shared" si="5"/>
        <v/>
      </c>
      <c r="U33" s="56" t="str">
        <f t="shared" si="6"/>
        <v/>
      </c>
      <c r="V33" s="57" t="str">
        <f t="shared" si="7"/>
        <v/>
      </c>
      <c r="W33" s="57" t="str">
        <f t="shared" si="8"/>
        <v/>
      </c>
      <c r="X33" s="57" t="str">
        <f t="shared" si="9"/>
        <v/>
      </c>
      <c r="Y33" s="58" t="str">
        <f t="shared" si="10"/>
        <v/>
      </c>
      <c r="Z33" s="59" t="str">
        <f t="shared" si="11"/>
        <v/>
      </c>
      <c r="AA33" s="56" t="str">
        <f t="shared" si="12"/>
        <v/>
      </c>
      <c r="AB33" s="56">
        <f t="shared" si="13"/>
        <v>0</v>
      </c>
      <c r="AC33" s="57" t="str">
        <f t="shared" si="14"/>
        <v/>
      </c>
      <c r="AD33" s="57" t="str">
        <f t="shared" si="15"/>
        <v/>
      </c>
      <c r="AE33" s="56" t="str">
        <f t="shared" si="16"/>
        <v/>
      </c>
      <c r="AF33" s="56" t="str">
        <f t="shared" si="17"/>
        <v/>
      </c>
      <c r="AG33" s="60">
        <f t="shared" si="21"/>
        <v>0</v>
      </c>
      <c r="AH33" s="83">
        <f t="shared" si="22"/>
        <v>0</v>
      </c>
      <c r="AI33" s="83"/>
      <c r="AJ33" s="182">
        <f t="shared" si="23"/>
        <v>0</v>
      </c>
      <c r="AK33" s="186">
        <f t="shared" si="24"/>
        <v>0</v>
      </c>
      <c r="AL33" s="368"/>
      <c r="AM33" s="369"/>
      <c r="AN33" s="369"/>
      <c r="AO33" s="370"/>
    </row>
    <row r="34" spans="1:41" s="25" customFormat="1" ht="18.75" customHeight="1" x14ac:dyDescent="0.2">
      <c r="A34" s="178">
        <v>72</v>
      </c>
      <c r="B34" s="45"/>
      <c r="C34" s="61"/>
      <c r="D34" s="61"/>
      <c r="E34" s="46"/>
      <c r="F34" s="47"/>
      <c r="G34" s="48"/>
      <c r="H34" s="35"/>
      <c r="I34" s="46"/>
      <c r="J34" s="47"/>
      <c r="K34" s="48">
        <f t="shared" si="18"/>
        <v>0</v>
      </c>
      <c r="L34" s="49">
        <f t="shared" si="0"/>
        <v>0</v>
      </c>
      <c r="M34" s="50">
        <f t="shared" si="1"/>
        <v>0</v>
      </c>
      <c r="N34" s="51">
        <f t="shared" si="2"/>
        <v>0</v>
      </c>
      <c r="O34" s="52">
        <f t="shared" si="19"/>
        <v>0</v>
      </c>
      <c r="P34" s="53">
        <f t="shared" si="20"/>
        <v>0</v>
      </c>
      <c r="Q34" s="62">
        <f t="shared" si="3"/>
        <v>0</v>
      </c>
      <c r="R34" s="55">
        <f t="shared" si="26"/>
        <v>0</v>
      </c>
      <c r="S34" s="56" t="str">
        <f t="shared" si="4"/>
        <v/>
      </c>
      <c r="T34" s="57" t="str">
        <f t="shared" si="5"/>
        <v/>
      </c>
      <c r="U34" s="56" t="str">
        <f t="shared" si="6"/>
        <v/>
      </c>
      <c r="V34" s="57" t="str">
        <f t="shared" si="7"/>
        <v/>
      </c>
      <c r="W34" s="57" t="str">
        <f t="shared" si="8"/>
        <v/>
      </c>
      <c r="X34" s="57" t="str">
        <f t="shared" si="9"/>
        <v/>
      </c>
      <c r="Y34" s="58" t="str">
        <f t="shared" si="10"/>
        <v/>
      </c>
      <c r="Z34" s="59" t="str">
        <f t="shared" si="11"/>
        <v/>
      </c>
      <c r="AA34" s="56" t="str">
        <f t="shared" si="12"/>
        <v/>
      </c>
      <c r="AB34" s="56">
        <f t="shared" si="13"/>
        <v>0</v>
      </c>
      <c r="AC34" s="57" t="str">
        <f t="shared" si="14"/>
        <v/>
      </c>
      <c r="AD34" s="57" t="str">
        <f t="shared" si="15"/>
        <v/>
      </c>
      <c r="AE34" s="56" t="str">
        <f t="shared" si="16"/>
        <v/>
      </c>
      <c r="AF34" s="56" t="str">
        <f t="shared" si="17"/>
        <v/>
      </c>
      <c r="AG34" s="60">
        <f t="shared" si="21"/>
        <v>0</v>
      </c>
      <c r="AH34" s="83">
        <f t="shared" si="22"/>
        <v>0</v>
      </c>
      <c r="AI34" s="83"/>
      <c r="AJ34" s="182">
        <f t="shared" si="23"/>
        <v>0</v>
      </c>
      <c r="AK34" s="186">
        <f t="shared" si="24"/>
        <v>0</v>
      </c>
      <c r="AL34" s="368"/>
      <c r="AM34" s="369"/>
      <c r="AN34" s="369"/>
      <c r="AO34" s="370"/>
    </row>
    <row r="35" spans="1:41" s="25" customFormat="1" ht="18.75" customHeight="1" x14ac:dyDescent="0.2">
      <c r="A35" s="178">
        <v>73</v>
      </c>
      <c r="B35" s="45"/>
      <c r="C35" s="198"/>
      <c r="D35" s="45"/>
      <c r="E35" s="46"/>
      <c r="F35" s="47"/>
      <c r="G35" s="48">
        <f t="shared" ref="G35:G37" si="27">IF(AND(E35&gt;0,F35&gt;0),DAYS360(E35,F35,TRUE)+1,0)</f>
        <v>0</v>
      </c>
      <c r="H35" s="35" t="s">
        <v>55</v>
      </c>
      <c r="I35" s="46"/>
      <c r="J35" s="47"/>
      <c r="K35" s="48">
        <f t="shared" si="18"/>
        <v>0</v>
      </c>
      <c r="L35" s="49">
        <f t="shared" si="0"/>
        <v>0</v>
      </c>
      <c r="M35" s="50">
        <f t="shared" si="1"/>
        <v>0</v>
      </c>
      <c r="N35" s="51">
        <f t="shared" si="2"/>
        <v>0</v>
      </c>
      <c r="O35" s="52">
        <f t="shared" si="19"/>
        <v>0</v>
      </c>
      <c r="P35" s="53">
        <f t="shared" si="20"/>
        <v>0</v>
      </c>
      <c r="Q35" s="62">
        <f t="shared" si="3"/>
        <v>0</v>
      </c>
      <c r="R35" s="55">
        <f t="shared" si="26"/>
        <v>0</v>
      </c>
      <c r="S35" s="56" t="str">
        <f t="shared" si="4"/>
        <v/>
      </c>
      <c r="T35" s="57" t="str">
        <f t="shared" si="5"/>
        <v/>
      </c>
      <c r="U35" s="56" t="str">
        <f t="shared" si="6"/>
        <v/>
      </c>
      <c r="V35" s="57" t="str">
        <f t="shared" si="7"/>
        <v/>
      </c>
      <c r="W35" s="57" t="str">
        <f t="shared" si="8"/>
        <v/>
      </c>
      <c r="X35" s="57" t="str">
        <f t="shared" si="9"/>
        <v/>
      </c>
      <c r="Y35" s="58" t="str">
        <f t="shared" si="10"/>
        <v/>
      </c>
      <c r="Z35" s="59" t="str">
        <f t="shared" si="11"/>
        <v/>
      </c>
      <c r="AA35" s="56" t="str">
        <f t="shared" si="12"/>
        <v/>
      </c>
      <c r="AB35" s="56">
        <f t="shared" si="13"/>
        <v>0</v>
      </c>
      <c r="AC35" s="57" t="str">
        <f t="shared" si="14"/>
        <v/>
      </c>
      <c r="AD35" s="57" t="str">
        <f t="shared" si="15"/>
        <v/>
      </c>
      <c r="AE35" s="56" t="str">
        <f t="shared" si="16"/>
        <v/>
      </c>
      <c r="AF35" s="56" t="str">
        <f t="shared" si="17"/>
        <v/>
      </c>
      <c r="AG35" s="60">
        <f t="shared" si="21"/>
        <v>0</v>
      </c>
      <c r="AH35" s="83">
        <f t="shared" si="22"/>
        <v>0</v>
      </c>
      <c r="AI35" s="83"/>
      <c r="AJ35" s="182">
        <f t="shared" si="23"/>
        <v>0</v>
      </c>
      <c r="AK35" s="186">
        <f t="shared" si="24"/>
        <v>0</v>
      </c>
      <c r="AL35" s="368"/>
      <c r="AM35" s="369"/>
      <c r="AN35" s="369"/>
      <c r="AO35" s="370"/>
    </row>
    <row r="36" spans="1:41" s="25" customFormat="1" ht="18.75" customHeight="1" x14ac:dyDescent="0.2">
      <c r="A36" s="178">
        <v>74</v>
      </c>
      <c r="B36" s="45"/>
      <c r="C36" s="198"/>
      <c r="D36" s="45"/>
      <c r="E36" s="46"/>
      <c r="F36" s="47"/>
      <c r="G36" s="48">
        <f t="shared" si="27"/>
        <v>0</v>
      </c>
      <c r="H36" s="35" t="s">
        <v>55</v>
      </c>
      <c r="I36" s="46"/>
      <c r="J36" s="47"/>
      <c r="K36" s="48">
        <f t="shared" si="18"/>
        <v>0</v>
      </c>
      <c r="L36" s="49">
        <f t="shared" si="0"/>
        <v>0</v>
      </c>
      <c r="M36" s="50">
        <f t="shared" si="1"/>
        <v>0</v>
      </c>
      <c r="N36" s="51">
        <f t="shared" si="2"/>
        <v>0</v>
      </c>
      <c r="O36" s="52">
        <f t="shared" si="19"/>
        <v>0</v>
      </c>
      <c r="P36" s="53">
        <f t="shared" si="20"/>
        <v>0</v>
      </c>
      <c r="Q36" s="62">
        <f t="shared" si="3"/>
        <v>0</v>
      </c>
      <c r="R36" s="55">
        <f t="shared" si="26"/>
        <v>0</v>
      </c>
      <c r="S36" s="56" t="str">
        <f t="shared" si="4"/>
        <v/>
      </c>
      <c r="T36" s="57" t="str">
        <f t="shared" si="5"/>
        <v/>
      </c>
      <c r="U36" s="56" t="str">
        <f t="shared" si="6"/>
        <v/>
      </c>
      <c r="V36" s="57" t="str">
        <f t="shared" si="7"/>
        <v/>
      </c>
      <c r="W36" s="57" t="str">
        <f t="shared" si="8"/>
        <v/>
      </c>
      <c r="X36" s="57" t="str">
        <f t="shared" si="9"/>
        <v/>
      </c>
      <c r="Y36" s="58" t="str">
        <f t="shared" si="10"/>
        <v/>
      </c>
      <c r="Z36" s="59" t="str">
        <f t="shared" si="11"/>
        <v/>
      </c>
      <c r="AA36" s="56" t="str">
        <f t="shared" si="12"/>
        <v/>
      </c>
      <c r="AB36" s="56">
        <f t="shared" si="13"/>
        <v>0</v>
      </c>
      <c r="AC36" s="57" t="str">
        <f t="shared" si="14"/>
        <v/>
      </c>
      <c r="AD36" s="57" t="str">
        <f t="shared" si="15"/>
        <v/>
      </c>
      <c r="AE36" s="56" t="str">
        <f t="shared" si="16"/>
        <v/>
      </c>
      <c r="AF36" s="56" t="str">
        <f t="shared" si="17"/>
        <v/>
      </c>
      <c r="AG36" s="60">
        <f t="shared" si="21"/>
        <v>0</v>
      </c>
      <c r="AH36" s="83">
        <f t="shared" si="22"/>
        <v>0</v>
      </c>
      <c r="AI36" s="83"/>
      <c r="AJ36" s="182">
        <f t="shared" si="23"/>
        <v>0</v>
      </c>
      <c r="AK36" s="186">
        <f t="shared" si="24"/>
        <v>0</v>
      </c>
      <c r="AL36" s="368"/>
      <c r="AM36" s="369"/>
      <c r="AN36" s="369"/>
      <c r="AO36" s="370"/>
    </row>
    <row r="37" spans="1:41" s="25" customFormat="1" ht="18.75" customHeight="1" thickBot="1" x14ac:dyDescent="0.25">
      <c r="A37" s="178">
        <v>75</v>
      </c>
      <c r="B37" s="45"/>
      <c r="C37" s="198"/>
      <c r="D37" s="45"/>
      <c r="E37" s="46"/>
      <c r="F37" s="47"/>
      <c r="G37" s="48">
        <f t="shared" si="27"/>
        <v>0</v>
      </c>
      <c r="H37" s="35" t="s">
        <v>55</v>
      </c>
      <c r="I37" s="46"/>
      <c r="J37" s="47"/>
      <c r="K37" s="48">
        <f t="shared" si="18"/>
        <v>0</v>
      </c>
      <c r="L37" s="49">
        <f t="shared" si="0"/>
        <v>0</v>
      </c>
      <c r="M37" s="63">
        <f t="shared" si="1"/>
        <v>0</v>
      </c>
      <c r="N37" s="64">
        <f t="shared" si="2"/>
        <v>0</v>
      </c>
      <c r="O37" s="65">
        <f t="shared" si="19"/>
        <v>0</v>
      </c>
      <c r="P37" s="53">
        <f t="shared" si="20"/>
        <v>0</v>
      </c>
      <c r="Q37" s="66">
        <f t="shared" si="3"/>
        <v>0</v>
      </c>
      <c r="R37" s="67">
        <f t="shared" si="26"/>
        <v>0</v>
      </c>
      <c r="S37" s="56" t="str">
        <f t="shared" si="4"/>
        <v/>
      </c>
      <c r="T37" s="57" t="str">
        <f t="shared" si="5"/>
        <v/>
      </c>
      <c r="U37" s="56" t="str">
        <f t="shared" si="6"/>
        <v/>
      </c>
      <c r="V37" s="57" t="str">
        <f t="shared" si="7"/>
        <v/>
      </c>
      <c r="W37" s="57" t="str">
        <f t="shared" si="8"/>
        <v/>
      </c>
      <c r="X37" s="57" t="str">
        <f t="shared" si="9"/>
        <v/>
      </c>
      <c r="Y37" s="58" t="str">
        <f t="shared" si="10"/>
        <v/>
      </c>
      <c r="Z37" s="59" t="str">
        <f t="shared" si="11"/>
        <v/>
      </c>
      <c r="AA37" s="56" t="str">
        <f t="shared" si="12"/>
        <v/>
      </c>
      <c r="AB37" s="56">
        <f t="shared" si="13"/>
        <v>0</v>
      </c>
      <c r="AC37" s="57" t="str">
        <f t="shared" si="14"/>
        <v/>
      </c>
      <c r="AD37" s="57" t="str">
        <f t="shared" si="15"/>
        <v/>
      </c>
      <c r="AE37" s="56" t="str">
        <f t="shared" si="16"/>
        <v/>
      </c>
      <c r="AF37" s="56" t="str">
        <f t="shared" si="17"/>
        <v/>
      </c>
      <c r="AG37" s="60">
        <f t="shared" si="21"/>
        <v>0</v>
      </c>
      <c r="AH37" s="83">
        <f t="shared" si="22"/>
        <v>0</v>
      </c>
      <c r="AI37" s="232"/>
      <c r="AJ37" s="183">
        <f t="shared" si="23"/>
        <v>0</v>
      </c>
      <c r="AK37" s="186">
        <f t="shared" si="24"/>
        <v>0</v>
      </c>
      <c r="AL37" s="371"/>
      <c r="AM37" s="372"/>
      <c r="AN37" s="372"/>
      <c r="AO37" s="373"/>
    </row>
    <row r="38" spans="1:41" s="29" customFormat="1" ht="31.5" customHeight="1" thickBot="1" x14ac:dyDescent="0.25">
      <c r="A38" s="68"/>
      <c r="B38" s="69"/>
      <c r="C38" s="69"/>
      <c r="D38" s="69"/>
      <c r="E38" s="70"/>
      <c r="F38" s="71"/>
      <c r="G38" s="71"/>
      <c r="H38" s="71"/>
      <c r="I38" s="71"/>
      <c r="J38" s="71"/>
      <c r="K38" s="72"/>
      <c r="L38" s="73"/>
      <c r="M38" s="324" t="e">
        <f>IF(AH38=#REF!,"Gesamtsumme:","Zwischensumme")</f>
        <v>#REF!</v>
      </c>
      <c r="N38" s="325"/>
      <c r="O38" s="325"/>
      <c r="P38" s="326"/>
      <c r="Q38" s="74">
        <f t="shared" si="3"/>
        <v>0</v>
      </c>
      <c r="R38" s="75"/>
      <c r="S38" s="76" t="str">
        <f>IF(AND(O38&lt;$F$122,H38="familienversichert"),P38*($I$121/30),"")</f>
        <v/>
      </c>
      <c r="T38" s="77" t="str">
        <f>IF(AND(O38&gt;$G$121,H38="familienversichert"),P38*($I$122/30),"")</f>
        <v/>
      </c>
      <c r="U38" s="76" t="str">
        <f>IF(AND(O38&lt;$F$122,J38="pflichtversichert"),P38*($K$121/30),"")</f>
        <v/>
      </c>
      <c r="V38" s="77" t="str">
        <f>IF(AND(O38&gt;$G$121,H38="pflichtversichert"),P38*($K$122/30),"")</f>
        <v/>
      </c>
      <c r="W38" s="77"/>
      <c r="X38" s="77"/>
      <c r="Y38" s="78" t="str">
        <f>IF(AND($Q38&lt;$G$121,$H$5="Richtlinie über die Gewährung von Zuwendungen zur Förderung von Jugendwerkstätten"),#REF!*($I$121/30),"")</f>
        <v/>
      </c>
      <c r="Z38" s="79" t="str">
        <f>IF(AND($Q38&gt;$G$121,$H$5="Richtlinie über die Gewährung von Zuwendungen zur Förderung von Jugendwerkstätten"),#REF!*($I$122/30),"")</f>
        <v/>
      </c>
      <c r="AA38" s="76" t="str">
        <f>IF(AND($AN$7&gt;$G$122,$H38="familienversichert"),P38*($I$121/30),"")</f>
        <v/>
      </c>
      <c r="AB38" s="76"/>
      <c r="AC38" s="77" t="str">
        <f>IF(AND($AN$7&gt;$G$122,$H38="pflichtversichert"),$P38*($K$121/30),"")</f>
        <v/>
      </c>
      <c r="AD38" s="77" t="str">
        <f>IF(AND($AN$7&gt;$G$122,$H38="pflichtversichert"),$P38*($K$121/30),"")</f>
        <v/>
      </c>
      <c r="AE38" s="80"/>
      <c r="AF38" s="80"/>
      <c r="AG38" s="81">
        <f>SUMIF(AG13:AG37,"&gt;0",AG13:AG37)</f>
        <v>0</v>
      </c>
      <c r="AH38" s="132">
        <f>SUM(AH12:AH37)</f>
        <v>0</v>
      </c>
      <c r="AI38" s="233">
        <f>SUM(AI13:AI37)</f>
        <v>0</v>
      </c>
      <c r="AJ38" s="234">
        <f>SUM(AJ13:AJ37)</f>
        <v>0</v>
      </c>
      <c r="AK38" s="187">
        <f>SUMPRODUCT((ROUND(AK12:AK37,2))*1)</f>
        <v>0</v>
      </c>
      <c r="AL38" s="82"/>
      <c r="AM38" s="82"/>
      <c r="AN38" s="82"/>
      <c r="AO38" s="82"/>
    </row>
    <row r="39" spans="1:41" s="24" customFormat="1" ht="18.75" thickBot="1" x14ac:dyDescent="0.3">
      <c r="A39" s="320"/>
      <c r="B39" s="320"/>
      <c r="C39" s="144" t="s">
        <v>27</v>
      </c>
      <c r="D39" s="145"/>
      <c r="E39" s="146"/>
      <c r="F39" s="147"/>
      <c r="G39" s="148"/>
      <c r="H39" s="149"/>
      <c r="I39" s="149"/>
      <c r="J39" s="146"/>
      <c r="K39" s="146"/>
      <c r="L39" s="146"/>
      <c r="M39" s="337"/>
      <c r="N39" s="337"/>
      <c r="O39" s="337"/>
      <c r="P39" s="337"/>
      <c r="Q39" s="150"/>
      <c r="R39" s="151"/>
      <c r="S39" s="152"/>
      <c r="T39" s="152"/>
      <c r="U39" s="152"/>
      <c r="V39" s="152"/>
      <c r="W39" s="152"/>
      <c r="X39" s="152"/>
      <c r="Y39" s="152"/>
      <c r="Z39" s="152"/>
      <c r="AA39" s="153"/>
      <c r="AB39" s="153"/>
      <c r="AC39" s="153"/>
      <c r="AD39" s="153">
        <f>SUM(AG38)</f>
        <v>0</v>
      </c>
      <c r="AE39" s="153"/>
      <c r="AF39" s="153"/>
      <c r="AG39" s="154"/>
      <c r="AH39" s="155"/>
      <c r="AI39" s="156"/>
      <c r="AJ39" s="156"/>
      <c r="AK39" s="156"/>
      <c r="AL39" s="146"/>
      <c r="AM39" s="146"/>
      <c r="AN39" s="146"/>
      <c r="AO39" s="146"/>
    </row>
    <row r="40" spans="1:41" s="25" customFormat="1" ht="18" customHeight="1" thickTop="1" x14ac:dyDescent="0.25">
      <c r="A40" s="320"/>
      <c r="B40" s="320"/>
      <c r="C40" s="231" t="s">
        <v>77</v>
      </c>
      <c r="D40" s="157">
        <v>44622</v>
      </c>
      <c r="E40" s="158"/>
      <c r="F40" s="159">
        <v>432</v>
      </c>
      <c r="G40" s="160"/>
      <c r="H40" s="160"/>
      <c r="I40" s="160"/>
      <c r="J40" s="146"/>
      <c r="K40" s="146"/>
      <c r="L40" s="146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58"/>
      <c r="AI40" s="158"/>
      <c r="AJ40" s="158"/>
      <c r="AK40" s="158"/>
      <c r="AL40" s="158"/>
      <c r="AM40" s="158"/>
      <c r="AN40" s="158"/>
      <c r="AO40" s="158"/>
    </row>
    <row r="41" spans="1:41" ht="15" x14ac:dyDescent="0.25">
      <c r="A41" s="162"/>
      <c r="B41" s="162"/>
      <c r="C41" s="163"/>
      <c r="D41" s="164"/>
      <c r="E41" s="85"/>
      <c r="F41" s="165"/>
      <c r="G41" s="160"/>
      <c r="H41" s="160"/>
      <c r="I41" s="160"/>
      <c r="J41" s="146"/>
      <c r="K41" s="146"/>
      <c r="L41" s="146"/>
      <c r="M41" s="146"/>
      <c r="N41" s="146"/>
      <c r="O41" s="146"/>
      <c r="P41" s="146"/>
      <c r="Q41" s="166"/>
      <c r="R41" s="162"/>
      <c r="S41" s="162"/>
      <c r="T41" s="162"/>
      <c r="U41" s="162"/>
      <c r="V41" s="167"/>
      <c r="W41" s="167"/>
      <c r="X41" s="167"/>
      <c r="Y41" s="167"/>
      <c r="Z41" s="167"/>
      <c r="AA41" s="85"/>
      <c r="AB41" s="85"/>
      <c r="AC41" s="146"/>
      <c r="AD41" s="146"/>
      <c r="AE41" s="146"/>
      <c r="AF41" s="146"/>
      <c r="AG41" s="146"/>
      <c r="AH41" s="85"/>
      <c r="AI41" s="85"/>
      <c r="AJ41" s="85"/>
      <c r="AK41" s="85"/>
      <c r="AL41" s="85"/>
      <c r="AM41" s="85"/>
      <c r="AN41" s="85"/>
      <c r="AO41" s="85"/>
    </row>
    <row r="42" spans="1:41" x14ac:dyDescent="0.2">
      <c r="A42" s="162"/>
      <c r="B42" s="162"/>
      <c r="C42" s="162"/>
      <c r="D42" s="85"/>
      <c r="E42" s="162"/>
      <c r="F42" s="85"/>
      <c r="G42" s="85"/>
      <c r="H42" s="162"/>
      <c r="I42" s="85"/>
      <c r="J42" s="146"/>
      <c r="K42" s="146"/>
      <c r="L42" s="146"/>
      <c r="M42" s="146"/>
      <c r="N42" s="146"/>
      <c r="O42" s="146"/>
      <c r="P42" s="146"/>
      <c r="Q42" s="166"/>
      <c r="R42" s="162"/>
      <c r="S42" s="162"/>
      <c r="T42" s="162"/>
      <c r="U42" s="162"/>
      <c r="V42" s="167"/>
      <c r="W42" s="167"/>
      <c r="X42" s="167"/>
      <c r="Y42" s="167"/>
      <c r="Z42" s="167"/>
      <c r="AA42" s="85"/>
      <c r="AB42" s="85"/>
      <c r="AC42" s="146"/>
      <c r="AD42" s="146"/>
      <c r="AE42" s="146"/>
      <c r="AF42" s="146"/>
      <c r="AG42" s="146"/>
      <c r="AH42" s="85"/>
      <c r="AI42" s="85"/>
      <c r="AJ42" s="85"/>
      <c r="AK42" s="85"/>
      <c r="AL42" s="85"/>
      <c r="AM42" s="85"/>
      <c r="AN42" s="85"/>
      <c r="AO42" s="85"/>
    </row>
    <row r="43" spans="1:41" ht="78.75" customHeight="1" x14ac:dyDescent="0.25">
      <c r="A43" s="85"/>
      <c r="B43" s="85"/>
      <c r="C43" s="323" t="s">
        <v>78</v>
      </c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85"/>
      <c r="AN43" s="85"/>
      <c r="AO43" s="85"/>
    </row>
    <row r="44" spans="1:41" ht="55.5" customHeight="1" x14ac:dyDescent="0.2">
      <c r="A44" s="168"/>
      <c r="B44" s="168"/>
      <c r="C44" s="168"/>
      <c r="D44" s="168"/>
      <c r="E44" s="168"/>
      <c r="F44" s="85"/>
      <c r="G44" s="85"/>
      <c r="H44" s="85"/>
      <c r="I44" s="85"/>
      <c r="J44" s="85"/>
      <c r="K44" s="169"/>
      <c r="L44" s="146"/>
      <c r="M44" s="146"/>
      <c r="N44" s="146"/>
      <c r="O44" s="146"/>
      <c r="P44" s="170"/>
      <c r="Q44" s="171"/>
      <c r="R44" s="168"/>
      <c r="S44" s="168"/>
      <c r="T44" s="168"/>
      <c r="U44" s="85"/>
      <c r="V44" s="167"/>
      <c r="W44" s="167"/>
      <c r="X44" s="167"/>
      <c r="Y44" s="167"/>
      <c r="Z44" s="167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</row>
    <row r="45" spans="1:41" ht="22.5" customHeight="1" x14ac:dyDescent="0.2">
      <c r="A45" s="315" t="s">
        <v>40</v>
      </c>
      <c r="B45" s="315"/>
      <c r="C45" s="315"/>
      <c r="D45" s="315"/>
      <c r="E45" s="172"/>
      <c r="F45" s="95"/>
      <c r="G45" s="95"/>
      <c r="H45" s="95"/>
      <c r="I45" s="95"/>
      <c r="J45" s="95"/>
      <c r="K45" s="173"/>
      <c r="L45" s="174"/>
      <c r="M45" s="174"/>
      <c r="N45" s="174"/>
      <c r="O45" s="174"/>
      <c r="P45" s="174"/>
      <c r="Q45" s="175"/>
      <c r="R45" s="172"/>
      <c r="S45" s="172"/>
      <c r="T45" s="172"/>
      <c r="U45" s="95"/>
      <c r="V45" s="176"/>
      <c r="W45" s="176"/>
      <c r="X45" s="176"/>
      <c r="Y45" s="176"/>
      <c r="Z45" s="176"/>
      <c r="AA45" s="95"/>
      <c r="AB45" s="95"/>
      <c r="AC45" s="95"/>
      <c r="AD45" s="95"/>
      <c r="AE45" s="95"/>
      <c r="AF45" s="95"/>
      <c r="AG45" s="95"/>
      <c r="AH45" s="95"/>
      <c r="AI45" s="98"/>
      <c r="AJ45" s="98"/>
      <c r="AK45" s="98"/>
      <c r="AL45" s="85"/>
      <c r="AM45" s="85"/>
      <c r="AN45" s="85"/>
      <c r="AO45" s="85"/>
    </row>
    <row r="46" spans="1:41" ht="31.5" customHeight="1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93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89"/>
      <c r="AI46" s="190"/>
      <c r="AJ46" s="191"/>
      <c r="AK46" s="192"/>
      <c r="AL46" s="108"/>
      <c r="AM46" s="108"/>
      <c r="AN46" s="108"/>
      <c r="AO46" s="108"/>
    </row>
    <row r="47" spans="1:41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93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93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</row>
    <row r="49" spans="1:4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93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</row>
    <row r="50" spans="1:41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93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</row>
    <row r="51" spans="1:4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93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1:41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93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</row>
    <row r="53" spans="1:41" x14ac:dyDescent="0.2">
      <c r="A53" s="200" t="s">
        <v>72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93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</row>
    <row r="54" spans="1:41" x14ac:dyDescent="0.2">
      <c r="A54" s="200" t="s">
        <v>73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93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</row>
    <row r="55" spans="1:41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93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</row>
    <row r="56" spans="1:4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93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</row>
    <row r="57" spans="1:41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93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</row>
    <row r="58" spans="1:41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93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</row>
    <row r="59" spans="1:41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93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</row>
    <row r="60" spans="1:41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93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</row>
    <row r="61" spans="1:41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93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1:41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93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</row>
    <row r="63" spans="1:41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93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</row>
    <row r="64" spans="1:41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93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</row>
    <row r="65" spans="1:41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93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</row>
    <row r="66" spans="1:41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93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</row>
    <row r="67" spans="1:41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93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</row>
    <row r="68" spans="1:41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93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</row>
    <row r="69" spans="1:41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93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</row>
    <row r="70" spans="1:41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93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</row>
    <row r="71" spans="1:41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93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</row>
    <row r="72" spans="1:41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93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</row>
    <row r="73" spans="1:41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93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</row>
    <row r="74" spans="1:41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93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</row>
    <row r="75" spans="1:41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93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</row>
    <row r="76" spans="1:4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93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</row>
    <row r="77" spans="1:41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93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</row>
    <row r="78" spans="1:41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93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</row>
    <row r="79" spans="1:41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93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</row>
    <row r="80" spans="1:41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93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</row>
    <row r="81" spans="1:41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93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</row>
    <row r="82" spans="1:41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93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</row>
    <row r="83" spans="1:41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93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</row>
    <row r="84" spans="1:41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93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</row>
    <row r="85" spans="1:41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93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</row>
    <row r="86" spans="1:41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93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</row>
    <row r="87" spans="1:41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93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</row>
    <row r="88" spans="1:41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93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</row>
    <row r="89" spans="1:41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93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</row>
    <row r="90" spans="1:41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93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</row>
    <row r="91" spans="1:41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93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</row>
    <row r="92" spans="1:41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93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</row>
    <row r="93" spans="1:41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93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</row>
    <row r="94" spans="1:41" x14ac:dyDescent="0.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93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</row>
    <row r="95" spans="1:41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93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</row>
    <row r="96" spans="1:41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93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</row>
    <row r="97" spans="1:41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93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</row>
    <row r="98" spans="1:41" x14ac:dyDescent="0.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93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</row>
    <row r="99" spans="1:41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93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</row>
    <row r="100" spans="1:41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93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</row>
    <row r="101" spans="1:4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93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</row>
    <row r="102" spans="1:41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93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</row>
    <row r="103" spans="1:41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93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</row>
    <row r="104" spans="1:41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93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</row>
    <row r="105" spans="1:41" x14ac:dyDescent="0.2">
      <c r="A105" s="85"/>
      <c r="B105" s="8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181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85"/>
      <c r="AN105" s="85"/>
      <c r="AO105" s="85"/>
    </row>
    <row r="106" spans="1:41" x14ac:dyDescent="0.2">
      <c r="A106" s="85"/>
      <c r="B106" s="85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181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85"/>
      <c r="AN106" s="85"/>
      <c r="AO106" s="85"/>
    </row>
    <row r="107" spans="1:41" x14ac:dyDescent="0.2">
      <c r="A107" s="85"/>
      <c r="B107" s="85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181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85"/>
      <c r="AN107" s="85"/>
      <c r="AO107" s="85"/>
    </row>
    <row r="108" spans="1:41" x14ac:dyDescent="0.2">
      <c r="A108" s="85"/>
      <c r="B108" s="8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181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85"/>
      <c r="AN108" s="85"/>
      <c r="AO108" s="85"/>
    </row>
    <row r="109" spans="1:41" x14ac:dyDescent="0.2">
      <c r="A109" s="85"/>
      <c r="B109" s="85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181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85"/>
      <c r="AN109" s="85"/>
      <c r="AO109" s="85"/>
    </row>
    <row r="110" spans="1:41" x14ac:dyDescent="0.2">
      <c r="A110" s="85"/>
      <c r="B110" s="85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181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85"/>
      <c r="AN110" s="85"/>
      <c r="AO110" s="85"/>
    </row>
    <row r="111" spans="1:41" x14ac:dyDescent="0.2">
      <c r="A111" s="85"/>
      <c r="B111" s="8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181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85"/>
      <c r="AN111" s="85"/>
      <c r="AO111" s="85"/>
    </row>
    <row r="112" spans="1:41" x14ac:dyDescent="0.2">
      <c r="A112" s="85"/>
      <c r="B112" s="8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181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85"/>
      <c r="AN112" s="85"/>
      <c r="AO112" s="85"/>
    </row>
    <row r="113" spans="1:41" ht="0.75" customHeight="1" x14ac:dyDescent="0.2">
      <c r="A113" s="85"/>
      <c r="B113" s="8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181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85"/>
      <c r="AN113" s="85"/>
      <c r="AO113" s="85"/>
    </row>
    <row r="114" spans="1:41" x14ac:dyDescent="0.2">
      <c r="A114" s="168"/>
      <c r="B114" s="168"/>
      <c r="C114" s="179"/>
      <c r="D114" s="179"/>
      <c r="E114" s="179"/>
      <c r="F114" s="179"/>
      <c r="G114" s="179"/>
      <c r="H114" s="179"/>
      <c r="I114" s="179"/>
      <c r="J114" s="179"/>
      <c r="K114" s="180"/>
      <c r="L114" s="177"/>
      <c r="M114" s="177"/>
      <c r="N114" s="177"/>
      <c r="O114" s="177"/>
      <c r="P114" s="177"/>
      <c r="Q114" s="171"/>
      <c r="R114" s="179"/>
      <c r="S114" s="179"/>
      <c r="T114" s="179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85"/>
      <c r="AN114" s="85"/>
      <c r="AO114" s="85"/>
    </row>
    <row r="115" spans="1:41" ht="33" customHeight="1" x14ac:dyDescent="0.2">
      <c r="A115" s="200"/>
      <c r="B115" s="200"/>
      <c r="C115" s="203"/>
      <c r="D115" s="203"/>
      <c r="E115" s="203"/>
      <c r="F115" s="203"/>
      <c r="G115" s="203"/>
      <c r="H115" s="203"/>
      <c r="I115" s="203"/>
      <c r="J115" s="203"/>
      <c r="K115" s="201"/>
      <c r="L115" s="223"/>
      <c r="M115" s="223"/>
      <c r="N115" s="223"/>
      <c r="O115" s="223"/>
      <c r="P115" s="223"/>
      <c r="Q115" s="202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85"/>
      <c r="AN115" s="85"/>
      <c r="AO115" s="85"/>
    </row>
    <row r="116" spans="1:41" ht="12.75" customHeight="1" x14ac:dyDescent="0.2">
      <c r="A116" s="200"/>
      <c r="B116" s="200"/>
      <c r="C116" s="203"/>
      <c r="D116" s="203"/>
      <c r="E116" s="203"/>
      <c r="F116" s="203"/>
      <c r="G116" s="203"/>
      <c r="H116" s="203"/>
      <c r="I116" s="203"/>
      <c r="J116" s="203"/>
      <c r="K116" s="201"/>
      <c r="L116" s="223"/>
      <c r="M116" s="223"/>
      <c r="N116" s="223"/>
      <c r="O116" s="223"/>
      <c r="P116" s="223"/>
      <c r="Q116" s="202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85"/>
      <c r="AN116" s="85"/>
      <c r="AO116" s="85"/>
    </row>
    <row r="117" spans="1:41" ht="12.75" customHeight="1" x14ac:dyDescent="0.2">
      <c r="A117" s="200"/>
      <c r="B117" s="200"/>
      <c r="C117" s="203"/>
      <c r="D117" s="203"/>
      <c r="E117" s="203"/>
      <c r="F117" s="203"/>
      <c r="G117" s="203"/>
      <c r="H117" s="203"/>
      <c r="I117" s="203"/>
      <c r="J117" s="203"/>
      <c r="K117" s="201"/>
      <c r="L117" s="223"/>
      <c r="M117" s="223"/>
      <c r="N117" s="223"/>
      <c r="O117" s="223"/>
      <c r="P117" s="223"/>
      <c r="Q117" s="202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85"/>
      <c r="AN117" s="85"/>
      <c r="AO117" s="85"/>
    </row>
    <row r="118" spans="1:41" ht="12.75" customHeight="1" x14ac:dyDescent="0.2">
      <c r="A118" s="200"/>
      <c r="B118" s="200"/>
      <c r="C118" s="203"/>
      <c r="D118" s="203"/>
      <c r="E118" s="203"/>
      <c r="F118" s="203"/>
      <c r="G118" s="203"/>
      <c r="H118" s="203"/>
      <c r="I118" s="203"/>
      <c r="J118" s="203"/>
      <c r="K118" s="201"/>
      <c r="L118" s="223"/>
      <c r="M118" s="223"/>
      <c r="N118" s="223"/>
      <c r="O118" s="223"/>
      <c r="P118" s="223"/>
      <c r="Q118" s="202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85"/>
      <c r="AN118" s="85"/>
      <c r="AO118" s="85"/>
    </row>
    <row r="119" spans="1:41" ht="12.75" customHeight="1" x14ac:dyDescent="0.2">
      <c r="A119" s="200"/>
      <c r="B119" s="200"/>
      <c r="C119" s="203"/>
      <c r="D119" s="203"/>
      <c r="E119" s="203"/>
      <c r="F119" s="203"/>
      <c r="G119" s="203"/>
      <c r="H119" s="203"/>
      <c r="I119" s="203"/>
      <c r="J119" s="203"/>
      <c r="K119" s="203"/>
      <c r="L119" s="223"/>
      <c r="M119" s="223"/>
      <c r="N119" s="223"/>
      <c r="O119" s="223"/>
      <c r="P119" s="223"/>
      <c r="Q119" s="21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85"/>
      <c r="AN119" s="85"/>
      <c r="AO119" s="85"/>
    </row>
    <row r="120" spans="1:41" ht="1.5" customHeight="1" x14ac:dyDescent="0.2">
      <c r="A120" s="200"/>
      <c r="B120" s="200"/>
      <c r="C120" s="203"/>
      <c r="D120" s="203"/>
      <c r="E120" s="311" t="s">
        <v>19</v>
      </c>
      <c r="F120" s="311"/>
      <c r="G120" s="311"/>
      <c r="H120" s="311"/>
      <c r="I120" s="205" t="s">
        <v>22</v>
      </c>
      <c r="J120" s="203"/>
      <c r="K120" s="206" t="s">
        <v>23</v>
      </c>
      <c r="L120" s="223"/>
      <c r="M120" s="223"/>
      <c r="N120" s="223"/>
      <c r="O120" s="223"/>
      <c r="P120" s="223"/>
      <c r="Q120" s="21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85"/>
      <c r="AN120" s="85"/>
      <c r="AO120" s="85"/>
    </row>
    <row r="121" spans="1:41" ht="2.25" customHeight="1" x14ac:dyDescent="0.2">
      <c r="A121" s="200"/>
      <c r="B121" s="200"/>
      <c r="C121" s="203"/>
      <c r="D121" s="224" t="s">
        <v>18</v>
      </c>
      <c r="E121" s="207" t="s">
        <v>20</v>
      </c>
      <c r="F121" s="208">
        <v>42370</v>
      </c>
      <c r="G121" s="317">
        <v>44196</v>
      </c>
      <c r="H121" s="317"/>
      <c r="I121" s="209">
        <v>432</v>
      </c>
      <c r="J121" s="210"/>
      <c r="K121" s="316">
        <v>386</v>
      </c>
      <c r="L121" s="316"/>
      <c r="M121" s="223"/>
      <c r="N121" s="223"/>
      <c r="O121" s="223"/>
      <c r="P121" s="223"/>
      <c r="Q121" s="21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85"/>
      <c r="AN121" s="85"/>
      <c r="AO121" s="85"/>
    </row>
    <row r="122" spans="1:41" ht="19.5" customHeight="1" x14ac:dyDescent="0.2">
      <c r="A122" s="200"/>
      <c r="B122" s="200"/>
      <c r="C122" s="203"/>
      <c r="D122" s="203"/>
      <c r="E122" s="207" t="s">
        <v>21</v>
      </c>
      <c r="F122" s="310">
        <v>43831</v>
      </c>
      <c r="G122" s="310"/>
      <c r="H122" s="310"/>
      <c r="I122" s="221">
        <v>432</v>
      </c>
      <c r="J122" s="222"/>
      <c r="K122" s="312">
        <v>386</v>
      </c>
      <c r="L122" s="312"/>
      <c r="M122" s="225"/>
      <c r="N122" s="225"/>
      <c r="O122" s="226"/>
      <c r="P122" s="226"/>
      <c r="Q122" s="202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3"/>
      <c r="AJ122" s="203"/>
      <c r="AK122" s="203"/>
      <c r="AL122" s="203"/>
      <c r="AM122" s="85"/>
      <c r="AN122" s="85"/>
      <c r="AO122" s="85"/>
    </row>
    <row r="123" spans="1:41" ht="42.75" customHeight="1" x14ac:dyDescent="0.2">
      <c r="A123" s="200"/>
      <c r="B123" s="200"/>
      <c r="C123" s="203"/>
      <c r="D123" s="203"/>
      <c r="E123" s="227"/>
      <c r="F123" s="227"/>
      <c r="G123" s="227"/>
      <c r="H123" s="227"/>
      <c r="I123" s="203"/>
      <c r="J123" s="203"/>
      <c r="K123" s="203"/>
      <c r="L123" s="203"/>
      <c r="M123" s="223"/>
      <c r="N123" s="223"/>
      <c r="O123" s="203"/>
      <c r="P123" s="203"/>
      <c r="Q123" s="21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85"/>
      <c r="AN123" s="85"/>
      <c r="AO123" s="85"/>
    </row>
    <row r="124" spans="1:41" ht="42.75" customHeight="1" x14ac:dyDescent="0.2">
      <c r="A124" s="200"/>
      <c r="B124" s="200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23"/>
      <c r="N124" s="223"/>
      <c r="O124" s="203"/>
      <c r="P124" s="203"/>
      <c r="Q124" s="21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85"/>
      <c r="AN124" s="85"/>
      <c r="AO124" s="85"/>
    </row>
    <row r="125" spans="1:41" ht="45" customHeight="1" x14ac:dyDescent="0.25">
      <c r="A125" s="211" t="s">
        <v>41</v>
      </c>
      <c r="B125" s="200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1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85"/>
      <c r="AN125" s="85"/>
      <c r="AO125" s="85"/>
    </row>
    <row r="126" spans="1:41" ht="43.5" customHeight="1" x14ac:dyDescent="0.2">
      <c r="A126" s="212" t="s">
        <v>88</v>
      </c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1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85"/>
      <c r="AN126" s="85"/>
      <c r="AO126" s="85"/>
    </row>
    <row r="127" spans="1:41" ht="46.5" customHeight="1" x14ac:dyDescent="0.2">
      <c r="A127" s="214" t="s">
        <v>89</v>
      </c>
      <c r="B127" s="200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85"/>
      <c r="AN127" s="85"/>
      <c r="AO127" s="85"/>
    </row>
    <row r="128" spans="1:41" ht="33.75" customHeight="1" x14ac:dyDescent="0.2">
      <c r="A128" s="215"/>
      <c r="B128" s="200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1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85"/>
      <c r="AN128" s="85"/>
      <c r="AO128" s="85"/>
    </row>
    <row r="129" spans="1:41" ht="42.75" customHeight="1" x14ac:dyDescent="0.2">
      <c r="A129" s="215"/>
      <c r="B129" s="200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1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85"/>
      <c r="AN129" s="85"/>
      <c r="AO129" s="85"/>
    </row>
    <row r="130" spans="1:41" ht="41.25" customHeight="1" x14ac:dyDescent="0.2">
      <c r="A130" s="215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4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85"/>
      <c r="AN130" s="85"/>
      <c r="AO130" s="85"/>
    </row>
    <row r="131" spans="1:41" ht="39" customHeight="1" x14ac:dyDescent="0.2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4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85"/>
      <c r="AN131" s="85"/>
      <c r="AO131" s="85"/>
    </row>
    <row r="132" spans="1:41" ht="27.75" customHeight="1" x14ac:dyDescent="0.2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4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85"/>
      <c r="AN132" s="85"/>
      <c r="AO132" s="85"/>
    </row>
    <row r="133" spans="1:41" ht="46.5" customHeight="1" x14ac:dyDescent="0.2">
      <c r="A133" s="216" t="s">
        <v>55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4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85"/>
      <c r="AN133" s="85"/>
      <c r="AO133" s="85"/>
    </row>
    <row r="134" spans="1:41" ht="39" customHeight="1" x14ac:dyDescent="0.2">
      <c r="A134" s="217" t="s">
        <v>56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18"/>
      <c r="M134" s="203"/>
      <c r="N134" s="203"/>
      <c r="O134" s="200"/>
      <c r="P134" s="200"/>
      <c r="Q134" s="204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85"/>
      <c r="AN134" s="85"/>
      <c r="AO134" s="85"/>
    </row>
    <row r="135" spans="1:41" ht="46.5" customHeight="1" x14ac:dyDescent="0.2">
      <c r="A135" s="200" t="s">
        <v>57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4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85"/>
      <c r="AN135" s="85"/>
      <c r="AO135" s="85"/>
    </row>
    <row r="136" spans="1:41" ht="17.25" customHeight="1" x14ac:dyDescent="0.2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4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85"/>
      <c r="AN136" s="85"/>
      <c r="AO136" s="85"/>
    </row>
    <row r="137" spans="1:41" ht="18.75" customHeight="1" x14ac:dyDescent="0.2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4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85"/>
      <c r="AN137" s="85"/>
      <c r="AO137" s="85"/>
    </row>
    <row r="138" spans="1:41" ht="21" customHeight="1" x14ac:dyDescent="0.2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4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85"/>
      <c r="AN138" s="85"/>
      <c r="AO138" s="85"/>
    </row>
    <row r="139" spans="1:41" ht="27.75" customHeight="1" x14ac:dyDescent="0.2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4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85"/>
      <c r="AN139" s="85"/>
      <c r="AO139" s="85"/>
    </row>
    <row r="140" spans="1:41" ht="39" customHeight="1" x14ac:dyDescent="0.2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4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85"/>
      <c r="AN140" s="85"/>
      <c r="AO140" s="85"/>
    </row>
    <row r="141" spans="1:41" ht="35.25" customHeight="1" x14ac:dyDescent="0.2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4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85"/>
      <c r="AN141" s="85"/>
      <c r="AO141" s="85"/>
    </row>
    <row r="142" spans="1:41" ht="9.75" customHeight="1" x14ac:dyDescent="0.2">
      <c r="A142" s="219"/>
      <c r="B142" s="219"/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20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</row>
    <row r="143" spans="1:41" ht="22.5" customHeight="1" x14ac:dyDescent="0.2">
      <c r="A143" s="219"/>
      <c r="B143" s="219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20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</row>
    <row r="144" spans="1:41" x14ac:dyDescent="0.2">
      <c r="A144" s="219"/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20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</row>
    <row r="145" spans="1:38" x14ac:dyDescent="0.2">
      <c r="A145" s="219"/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20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</row>
    <row r="146" spans="1:38" x14ac:dyDescent="0.2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20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  <c r="AL146" s="219"/>
    </row>
    <row r="147" spans="1:38" x14ac:dyDescent="0.2">
      <c r="A147" s="219"/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20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</row>
    <row r="148" spans="1:38" x14ac:dyDescent="0.2">
      <c r="A148" s="219"/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20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  <c r="AL148" s="219"/>
    </row>
    <row r="149" spans="1:38" x14ac:dyDescent="0.2">
      <c r="A149" s="219"/>
      <c r="B149" s="219"/>
      <c r="C149" s="219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20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  <c r="AH149" s="219"/>
      <c r="AI149" s="219"/>
      <c r="AJ149" s="219"/>
      <c r="AK149" s="219"/>
      <c r="AL149" s="219"/>
    </row>
    <row r="150" spans="1:38" x14ac:dyDescent="0.2">
      <c r="A150" s="219"/>
      <c r="B150" s="219"/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20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  <c r="AL150" s="219"/>
    </row>
    <row r="151" spans="1:38" x14ac:dyDescent="0.2">
      <c r="A151" s="219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20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</row>
    <row r="152" spans="1:38" x14ac:dyDescent="0.2">
      <c r="A152" s="219"/>
      <c r="B152" s="219"/>
      <c r="C152" s="219"/>
      <c r="D152" s="219"/>
      <c r="E152" s="219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20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</row>
    <row r="153" spans="1:38" x14ac:dyDescent="0.2">
      <c r="A153" s="219"/>
      <c r="B153" s="219"/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20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</row>
    <row r="154" spans="1:38" x14ac:dyDescent="0.2">
      <c r="A154" s="219"/>
      <c r="B154" s="219"/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20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</row>
    <row r="155" spans="1:38" x14ac:dyDescent="0.2">
      <c r="A155" s="219"/>
      <c r="B155" s="219"/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20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</row>
    <row r="156" spans="1:38" x14ac:dyDescent="0.2">
      <c r="A156" s="219"/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20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</row>
    <row r="157" spans="1:38" x14ac:dyDescent="0.2">
      <c r="A157" s="219"/>
      <c r="B157" s="219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20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</row>
    <row r="158" spans="1:38" x14ac:dyDescent="0.2">
      <c r="A158" s="219"/>
      <c r="B158" s="219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20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</row>
    <row r="159" spans="1:38" x14ac:dyDescent="0.2">
      <c r="A159" s="219"/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20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</row>
    <row r="160" spans="1:38" x14ac:dyDescent="0.2">
      <c r="A160" s="219"/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20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</row>
    <row r="161" spans="1:38" x14ac:dyDescent="0.2">
      <c r="A161" s="219"/>
      <c r="B161" s="219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20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</row>
    <row r="162" spans="1:38" x14ac:dyDescent="0.2">
      <c r="A162" s="219"/>
      <c r="B162" s="219"/>
      <c r="C162" s="219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20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</row>
    <row r="163" spans="1:38" x14ac:dyDescent="0.2">
      <c r="A163" s="219"/>
      <c r="B163" s="219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20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</row>
    <row r="164" spans="1:38" x14ac:dyDescent="0.2">
      <c r="A164" s="219"/>
      <c r="B164" s="219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20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</row>
    <row r="165" spans="1:38" x14ac:dyDescent="0.2">
      <c r="A165" s="219"/>
      <c r="B165" s="219"/>
      <c r="C165" s="219"/>
      <c r="D165" s="219"/>
      <c r="E165" s="219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20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</row>
    <row r="166" spans="1:38" x14ac:dyDescent="0.2">
      <c r="A166" s="219"/>
      <c r="B166" s="219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20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</row>
    <row r="167" spans="1:38" x14ac:dyDescent="0.2">
      <c r="A167" s="219"/>
      <c r="B167" s="219"/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20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</row>
    <row r="168" spans="1:38" x14ac:dyDescent="0.2">
      <c r="A168" s="219"/>
      <c r="B168" s="219"/>
      <c r="C168" s="219"/>
      <c r="D168" s="219"/>
      <c r="E168" s="219"/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20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  <c r="AI168" s="219"/>
      <c r="AJ168" s="219"/>
      <c r="AK168" s="219"/>
      <c r="AL168" s="219"/>
    </row>
    <row r="169" spans="1:38" x14ac:dyDescent="0.2">
      <c r="A169" s="219"/>
      <c r="B169" s="219"/>
      <c r="C169" s="219"/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20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19"/>
      <c r="AF169" s="219"/>
      <c r="AG169" s="219"/>
      <c r="AH169" s="219"/>
      <c r="AI169" s="219"/>
      <c r="AJ169" s="219"/>
      <c r="AK169" s="219"/>
      <c r="AL169" s="219"/>
    </row>
    <row r="170" spans="1:38" x14ac:dyDescent="0.2">
      <c r="A170" s="219"/>
      <c r="B170" s="219"/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20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</row>
    <row r="171" spans="1:38" x14ac:dyDescent="0.2">
      <c r="A171" s="219"/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20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</row>
    <row r="172" spans="1:38" x14ac:dyDescent="0.2">
      <c r="A172" s="219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20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</row>
    <row r="173" spans="1:38" x14ac:dyDescent="0.2">
      <c r="A173" s="219"/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20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</row>
    <row r="174" spans="1:38" x14ac:dyDescent="0.2">
      <c r="A174" s="219"/>
      <c r="B174" s="219"/>
      <c r="C174" s="219"/>
      <c r="D174" s="219"/>
      <c r="E174" s="219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20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</row>
    <row r="175" spans="1:38" x14ac:dyDescent="0.2">
      <c r="A175" s="219"/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20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</row>
    <row r="176" spans="1:38" x14ac:dyDescent="0.2">
      <c r="A176" s="219"/>
      <c r="B176" s="219"/>
      <c r="C176" s="219"/>
      <c r="D176" s="219"/>
      <c r="E176" s="219"/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20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</row>
    <row r="177" spans="1:38" x14ac:dyDescent="0.2">
      <c r="A177" s="219"/>
      <c r="B177" s="219"/>
      <c r="C177" s="219"/>
      <c r="D177" s="219"/>
      <c r="E177" s="219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20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</row>
    <row r="178" spans="1:38" x14ac:dyDescent="0.2">
      <c r="A178" s="219"/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20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</row>
    <row r="179" spans="1:38" x14ac:dyDescent="0.2">
      <c r="A179" s="219"/>
      <c r="B179" s="219"/>
      <c r="C179" s="219"/>
      <c r="D179" s="219"/>
      <c r="E179" s="219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20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219"/>
      <c r="AL179" s="219"/>
    </row>
    <row r="180" spans="1:38" x14ac:dyDescent="0.2">
      <c r="A180" s="219"/>
      <c r="B180" s="219"/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20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</row>
    <row r="181" spans="1:38" x14ac:dyDescent="0.2">
      <c r="A181" s="219"/>
      <c r="B181" s="219"/>
      <c r="C181" s="219"/>
      <c r="D181" s="219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20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  <c r="AL181" s="219"/>
    </row>
    <row r="182" spans="1:38" x14ac:dyDescent="0.2">
      <c r="A182" s="219"/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20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</row>
    <row r="183" spans="1:38" x14ac:dyDescent="0.2">
      <c r="A183" s="219"/>
      <c r="B183" s="219"/>
      <c r="C183" s="219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20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</row>
    <row r="184" spans="1:38" x14ac:dyDescent="0.2">
      <c r="A184" s="219"/>
      <c r="B184" s="219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20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</row>
    <row r="185" spans="1:38" x14ac:dyDescent="0.2">
      <c r="A185" s="219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20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</row>
    <row r="186" spans="1:38" x14ac:dyDescent="0.2">
      <c r="A186" s="219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20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</row>
    <row r="187" spans="1:38" x14ac:dyDescent="0.2">
      <c r="A187" s="219"/>
      <c r="B187" s="219"/>
      <c r="C187" s="219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20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</row>
    <row r="188" spans="1:38" x14ac:dyDescent="0.2">
      <c r="A188" s="219"/>
      <c r="B188" s="219"/>
      <c r="C188" s="219"/>
      <c r="D188" s="219"/>
      <c r="E188" s="219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20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19"/>
      <c r="AF188" s="219"/>
      <c r="AG188" s="219"/>
      <c r="AH188" s="219"/>
      <c r="AI188" s="219"/>
      <c r="AJ188" s="219"/>
      <c r="AK188" s="219"/>
      <c r="AL188" s="219"/>
    </row>
    <row r="189" spans="1:38" x14ac:dyDescent="0.2">
      <c r="A189" s="219"/>
      <c r="B189" s="219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20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  <c r="AH189" s="219"/>
      <c r="AI189" s="219"/>
      <c r="AJ189" s="219"/>
      <c r="AK189" s="219"/>
      <c r="AL189" s="219"/>
    </row>
    <row r="190" spans="1:38" x14ac:dyDescent="0.2">
      <c r="A190" s="219"/>
      <c r="B190" s="219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20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19"/>
      <c r="AG190" s="219"/>
      <c r="AH190" s="219"/>
      <c r="AI190" s="219"/>
      <c r="AJ190" s="219"/>
      <c r="AK190" s="219"/>
      <c r="AL190" s="219"/>
    </row>
    <row r="191" spans="1:38" x14ac:dyDescent="0.2">
      <c r="A191" s="219"/>
      <c r="B191" s="219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20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</row>
    <row r="192" spans="1:38" x14ac:dyDescent="0.2">
      <c r="A192" s="219"/>
      <c r="B192" s="219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20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</row>
    <row r="193" spans="1:38" x14ac:dyDescent="0.2">
      <c r="A193" s="219"/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20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</row>
    <row r="194" spans="1:38" x14ac:dyDescent="0.2">
      <c r="A194" s="219"/>
      <c r="B194" s="219"/>
      <c r="C194" s="219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20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</row>
    <row r="195" spans="1:38" x14ac:dyDescent="0.2">
      <c r="A195" s="219"/>
      <c r="B195" s="219"/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20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</row>
    <row r="196" spans="1:38" x14ac:dyDescent="0.2">
      <c r="A196" s="219"/>
      <c r="B196" s="219"/>
      <c r="C196" s="219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20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</row>
    <row r="197" spans="1:38" x14ac:dyDescent="0.2">
      <c r="A197" s="219"/>
      <c r="B197" s="219"/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20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</row>
    <row r="198" spans="1:38" x14ac:dyDescent="0.2">
      <c r="A198" s="219"/>
      <c r="B198" s="219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20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</row>
    <row r="199" spans="1:38" x14ac:dyDescent="0.2">
      <c r="A199" s="219"/>
      <c r="B199" s="219"/>
      <c r="C199" s="219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20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</row>
    <row r="200" spans="1:38" x14ac:dyDescent="0.2">
      <c r="A200" s="219"/>
      <c r="B200" s="219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20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</row>
    <row r="201" spans="1:38" x14ac:dyDescent="0.2">
      <c r="A201" s="219"/>
      <c r="B201" s="219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20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</row>
    <row r="202" spans="1:38" x14ac:dyDescent="0.2">
      <c r="A202" s="219"/>
      <c r="B202" s="219"/>
      <c r="C202" s="219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20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9"/>
      <c r="AI202" s="219"/>
      <c r="AJ202" s="219"/>
      <c r="AK202" s="219"/>
      <c r="AL202" s="219"/>
    </row>
    <row r="203" spans="1:38" x14ac:dyDescent="0.2">
      <c r="A203" s="219"/>
      <c r="B203" s="219"/>
      <c r="C203" s="219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20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  <c r="AH203" s="219"/>
      <c r="AI203" s="219"/>
      <c r="AJ203" s="219"/>
      <c r="AK203" s="219"/>
      <c r="AL203" s="219"/>
    </row>
    <row r="204" spans="1:38" x14ac:dyDescent="0.2">
      <c r="A204" s="219"/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20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</row>
    <row r="205" spans="1:38" x14ac:dyDescent="0.2">
      <c r="A205" s="219"/>
      <c r="B205" s="219"/>
      <c r="C205" s="219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20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19"/>
      <c r="AK205" s="219"/>
      <c r="AL205" s="219"/>
    </row>
    <row r="206" spans="1:38" x14ac:dyDescent="0.2">
      <c r="A206" s="219"/>
      <c r="B206" s="219"/>
      <c r="C206" s="219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20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  <c r="AH206" s="219"/>
      <c r="AI206" s="219"/>
      <c r="AJ206" s="219"/>
      <c r="AK206" s="219"/>
      <c r="AL206" s="219"/>
    </row>
    <row r="207" spans="1:38" x14ac:dyDescent="0.2">
      <c r="A207" s="219"/>
      <c r="B207" s="219"/>
      <c r="C207" s="219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20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19"/>
      <c r="AK207" s="219"/>
      <c r="AL207" s="219"/>
    </row>
    <row r="208" spans="1:38" x14ac:dyDescent="0.2">
      <c r="A208" s="219"/>
      <c r="B208" s="219"/>
      <c r="C208" s="219"/>
      <c r="D208" s="219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20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</row>
    <row r="209" spans="1:38" x14ac:dyDescent="0.2">
      <c r="A209" s="219"/>
      <c r="B209" s="219"/>
      <c r="C209" s="219"/>
      <c r="D209" s="219"/>
      <c r="E209" s="219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20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</row>
    <row r="210" spans="1:38" x14ac:dyDescent="0.2">
      <c r="A210" s="219"/>
      <c r="B210" s="219"/>
      <c r="C210" s="219"/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20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  <c r="AL210" s="219"/>
    </row>
    <row r="211" spans="1:38" x14ac:dyDescent="0.2">
      <c r="A211" s="219"/>
      <c r="B211" s="219"/>
      <c r="C211" s="219"/>
      <c r="D211" s="219"/>
      <c r="E211" s="219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20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  <c r="AL211" s="219"/>
    </row>
    <row r="212" spans="1:38" x14ac:dyDescent="0.2">
      <c r="A212" s="219"/>
      <c r="B212" s="219"/>
      <c r="C212" s="219"/>
      <c r="D212" s="219"/>
      <c r="E212" s="219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20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</row>
    <row r="213" spans="1:38" x14ac:dyDescent="0.2">
      <c r="A213" s="219"/>
      <c r="B213" s="219"/>
      <c r="C213" s="219"/>
      <c r="D213" s="219"/>
      <c r="E213" s="219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20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</row>
    <row r="214" spans="1:38" x14ac:dyDescent="0.2">
      <c r="A214" s="219"/>
      <c r="B214" s="219"/>
      <c r="C214" s="219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20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</row>
    <row r="215" spans="1:38" x14ac:dyDescent="0.2">
      <c r="A215" s="219"/>
      <c r="B215" s="219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20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</row>
    <row r="216" spans="1:38" x14ac:dyDescent="0.2">
      <c r="A216" s="219"/>
      <c r="B216" s="219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20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</row>
    <row r="217" spans="1:38" x14ac:dyDescent="0.2">
      <c r="A217" s="219"/>
      <c r="B217" s="219"/>
      <c r="C217" s="219"/>
      <c r="D217" s="219"/>
      <c r="E217" s="219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20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</row>
    <row r="218" spans="1:38" x14ac:dyDescent="0.2">
      <c r="A218" s="219"/>
      <c r="B218" s="219"/>
      <c r="C218" s="219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20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</row>
    <row r="219" spans="1:38" x14ac:dyDescent="0.2">
      <c r="A219" s="219"/>
      <c r="B219" s="219"/>
      <c r="C219" s="219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20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19"/>
      <c r="AI219" s="219"/>
      <c r="AJ219" s="219"/>
      <c r="AK219" s="219"/>
      <c r="AL219" s="219"/>
    </row>
    <row r="220" spans="1:38" x14ac:dyDescent="0.2">
      <c r="A220" s="219"/>
      <c r="B220" s="219"/>
      <c r="C220" s="219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20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/>
      <c r="AL220" s="219"/>
    </row>
    <row r="221" spans="1:38" x14ac:dyDescent="0.2">
      <c r="A221" s="219"/>
      <c r="B221" s="219"/>
      <c r="C221" s="219"/>
      <c r="D221" s="219"/>
      <c r="E221" s="219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20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  <c r="AH221" s="219"/>
      <c r="AI221" s="219"/>
      <c r="AJ221" s="219"/>
      <c r="AK221" s="219"/>
      <c r="AL221" s="219"/>
    </row>
    <row r="222" spans="1:38" x14ac:dyDescent="0.2">
      <c r="A222" s="219"/>
      <c r="B222" s="219"/>
      <c r="C222" s="219"/>
      <c r="D222" s="219"/>
      <c r="E222" s="219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20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</row>
    <row r="223" spans="1:38" x14ac:dyDescent="0.2">
      <c r="A223" s="219"/>
      <c r="B223" s="219"/>
      <c r="C223" s="219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20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</row>
    <row r="224" spans="1:38" x14ac:dyDescent="0.2">
      <c r="A224" s="219"/>
      <c r="B224" s="219"/>
      <c r="C224" s="219"/>
      <c r="D224" s="219"/>
      <c r="E224" s="219"/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20"/>
      <c r="R224" s="219"/>
      <c r="S224" s="219"/>
      <c r="T224" s="219"/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19"/>
      <c r="AG224" s="219"/>
      <c r="AH224" s="219"/>
      <c r="AI224" s="219"/>
      <c r="AJ224" s="219"/>
      <c r="AK224" s="219"/>
      <c r="AL224" s="219"/>
    </row>
    <row r="225" spans="1:38" x14ac:dyDescent="0.2">
      <c r="A225" s="219"/>
      <c r="B225" s="219"/>
      <c r="C225" s="219"/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20"/>
      <c r="R225" s="219"/>
      <c r="S225" s="219"/>
      <c r="T225" s="219"/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19"/>
      <c r="AE225" s="219"/>
      <c r="AF225" s="219"/>
      <c r="AG225" s="219"/>
      <c r="AH225" s="219"/>
      <c r="AI225" s="219"/>
      <c r="AJ225" s="219"/>
      <c r="AK225" s="219"/>
      <c r="AL225" s="219"/>
    </row>
    <row r="226" spans="1:38" x14ac:dyDescent="0.2">
      <c r="A226" s="219"/>
      <c r="B226" s="219"/>
      <c r="C226" s="219"/>
      <c r="D226" s="219"/>
      <c r="E226" s="219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20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</row>
    <row r="227" spans="1:38" x14ac:dyDescent="0.2">
      <c r="A227" s="219"/>
      <c r="B227" s="219"/>
      <c r="C227" s="219"/>
      <c r="D227" s="219"/>
      <c r="E227" s="219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20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  <c r="AH227" s="219"/>
      <c r="AI227" s="219"/>
      <c r="AJ227" s="219"/>
      <c r="AK227" s="219"/>
      <c r="AL227" s="219"/>
    </row>
    <row r="228" spans="1:38" x14ac:dyDescent="0.2">
      <c r="A228" s="219"/>
      <c r="B228" s="219"/>
      <c r="C228" s="219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20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</row>
    <row r="229" spans="1:38" x14ac:dyDescent="0.2">
      <c r="A229" s="219"/>
      <c r="B229" s="219"/>
      <c r="C229" s="219"/>
      <c r="D229" s="219"/>
      <c r="E229" s="219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20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19"/>
      <c r="AI229" s="219"/>
      <c r="AJ229" s="219"/>
      <c r="AK229" s="219"/>
      <c r="AL229" s="219"/>
    </row>
    <row r="230" spans="1:38" x14ac:dyDescent="0.2">
      <c r="A230" s="219"/>
      <c r="B230" s="219"/>
      <c r="C230" s="219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19"/>
      <c r="O230" s="219"/>
      <c r="P230" s="219"/>
      <c r="Q230" s="220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</row>
    <row r="231" spans="1:38" x14ac:dyDescent="0.2">
      <c r="A231" s="219"/>
      <c r="B231" s="219"/>
      <c r="C231" s="219"/>
      <c r="D231" s="219"/>
      <c r="E231" s="219"/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20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</row>
    <row r="232" spans="1:38" x14ac:dyDescent="0.2">
      <c r="A232" s="219"/>
      <c r="B232" s="219"/>
      <c r="C232" s="219"/>
      <c r="D232" s="219"/>
      <c r="E232" s="219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20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19"/>
      <c r="AG232" s="219"/>
      <c r="AH232" s="219"/>
      <c r="AI232" s="219"/>
      <c r="AJ232" s="219"/>
      <c r="AK232" s="219"/>
      <c r="AL232" s="219"/>
    </row>
    <row r="233" spans="1:38" x14ac:dyDescent="0.2">
      <c r="A233" s="219"/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20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  <c r="AL233" s="219"/>
    </row>
    <row r="234" spans="1:38" x14ac:dyDescent="0.2">
      <c r="A234" s="219"/>
      <c r="B234" s="219"/>
      <c r="C234" s="219"/>
      <c r="D234" s="219"/>
      <c r="E234" s="219"/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20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  <c r="AL234" s="219"/>
    </row>
    <row r="235" spans="1:38" x14ac:dyDescent="0.2">
      <c r="A235" s="219"/>
      <c r="B235" s="219"/>
      <c r="C235" s="219"/>
      <c r="D235" s="219"/>
      <c r="E235" s="219"/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20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</row>
    <row r="236" spans="1:38" x14ac:dyDescent="0.2">
      <c r="A236" s="219"/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20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</row>
    <row r="237" spans="1:38" x14ac:dyDescent="0.2">
      <c r="A237" s="219"/>
      <c r="B237" s="219"/>
      <c r="C237" s="219"/>
      <c r="D237" s="219"/>
      <c r="E237" s="219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20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19"/>
    </row>
    <row r="238" spans="1:38" x14ac:dyDescent="0.2">
      <c r="A238" s="219"/>
      <c r="B238" s="219"/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20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  <c r="AL238" s="219"/>
    </row>
    <row r="239" spans="1:38" x14ac:dyDescent="0.2">
      <c r="A239" s="219"/>
      <c r="B239" s="219"/>
      <c r="C239" s="219"/>
      <c r="D239" s="219"/>
      <c r="E239" s="219"/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20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  <c r="AL239" s="219"/>
    </row>
    <row r="240" spans="1:38" x14ac:dyDescent="0.2">
      <c r="A240" s="219"/>
      <c r="B240" s="219"/>
      <c r="C240" s="219"/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20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</row>
    <row r="241" spans="1:38" x14ac:dyDescent="0.2">
      <c r="A241" s="219"/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20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</row>
    <row r="242" spans="1:38" x14ac:dyDescent="0.2">
      <c r="A242" s="219"/>
      <c r="B242" s="219"/>
      <c r="C242" s="219"/>
      <c r="D242" s="219"/>
      <c r="E242" s="219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20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</row>
    <row r="243" spans="1:38" x14ac:dyDescent="0.2">
      <c r="A243" s="219"/>
      <c r="B243" s="219"/>
      <c r="C243" s="219"/>
      <c r="D243" s="219"/>
      <c r="E243" s="219"/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220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  <c r="AH243" s="219"/>
      <c r="AI243" s="219"/>
      <c r="AJ243" s="219"/>
      <c r="AK243" s="219"/>
      <c r="AL243" s="219"/>
    </row>
    <row r="244" spans="1:38" x14ac:dyDescent="0.2">
      <c r="A244" s="219"/>
      <c r="B244" s="219"/>
      <c r="C244" s="219"/>
      <c r="D244" s="219"/>
      <c r="E244" s="219"/>
      <c r="F244" s="219"/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20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19"/>
      <c r="AG244" s="219"/>
      <c r="AH244" s="219"/>
      <c r="AI244" s="219"/>
      <c r="AJ244" s="219"/>
      <c r="AK244" s="219"/>
      <c r="AL244" s="219"/>
    </row>
    <row r="245" spans="1:38" x14ac:dyDescent="0.2">
      <c r="A245" s="219"/>
      <c r="B245" s="219"/>
      <c r="C245" s="219"/>
      <c r="D245" s="219"/>
      <c r="E245" s="219"/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20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</row>
    <row r="246" spans="1:38" x14ac:dyDescent="0.2">
      <c r="A246" s="219"/>
      <c r="B246" s="219"/>
      <c r="C246" s="219"/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20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  <c r="AL246" s="219"/>
    </row>
    <row r="247" spans="1:38" x14ac:dyDescent="0.2">
      <c r="A247" s="219"/>
      <c r="B247" s="219"/>
      <c r="C247" s="219"/>
      <c r="D247" s="219"/>
      <c r="E247" s="219"/>
      <c r="F247" s="219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20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</row>
    <row r="248" spans="1:38" x14ac:dyDescent="0.2">
      <c r="A248" s="219"/>
      <c r="B248" s="219"/>
      <c r="C248" s="219"/>
      <c r="D248" s="219"/>
      <c r="E248" s="219"/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20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  <c r="AL248" s="219"/>
    </row>
    <row r="249" spans="1:38" x14ac:dyDescent="0.2">
      <c r="A249" s="219"/>
      <c r="B249" s="219"/>
      <c r="C249" s="219"/>
      <c r="D249" s="219"/>
      <c r="E249" s="219"/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20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</row>
  </sheetData>
  <sheetProtection algorithmName="SHA-512" hashValue="FQ9QT/MKm1B1iXYvZU2p/2KDofnRp7aujV+9fSUoYJywvezStWefs+IR+lJwLYT2p+y628/be1UDBMO7m1Gi0Q==" saltValue="lPhWUAR/qjNDnunx2lFK5g==" spinCount="100000" sheet="1" objects="1" scenarios="1"/>
  <mergeCells count="92">
    <mergeCell ref="S9:AG9"/>
    <mergeCell ref="A2:T2"/>
    <mergeCell ref="A5:B5"/>
    <mergeCell ref="C5:D5"/>
    <mergeCell ref="E5:F5"/>
    <mergeCell ref="I5:AO5"/>
    <mergeCell ref="A6:B6"/>
    <mergeCell ref="C6:D6"/>
    <mergeCell ref="E6:F6"/>
    <mergeCell ref="G6:I6"/>
    <mergeCell ref="K6:AH6"/>
    <mergeCell ref="C7:D7"/>
    <mergeCell ref="E7:F7"/>
    <mergeCell ref="I7:J7"/>
    <mergeCell ref="A9:F9"/>
    <mergeCell ref="I9:J9"/>
    <mergeCell ref="A10:A12"/>
    <mergeCell ref="B10:B12"/>
    <mergeCell ref="C10:D10"/>
    <mergeCell ref="I10:J10"/>
    <mergeCell ref="L10:P10"/>
    <mergeCell ref="I11:I12"/>
    <mergeCell ref="J11:J12"/>
    <mergeCell ref="K11:K12"/>
    <mergeCell ref="M11:M12"/>
    <mergeCell ref="H11:H12"/>
    <mergeCell ref="C11:C12"/>
    <mergeCell ref="D11:D12"/>
    <mergeCell ref="E11:E12"/>
    <mergeCell ref="F11:F12"/>
    <mergeCell ref="G11:G12"/>
    <mergeCell ref="O11:O12"/>
    <mergeCell ref="V11:V12"/>
    <mergeCell ref="AG10:AG12"/>
    <mergeCell ref="AI10:AI12"/>
    <mergeCell ref="AJ10:AJ12"/>
    <mergeCell ref="AL10:AO12"/>
    <mergeCell ref="AA10:AB10"/>
    <mergeCell ref="AC10:AF10"/>
    <mergeCell ref="AA11:AA12"/>
    <mergeCell ref="AB11:AB12"/>
    <mergeCell ref="AC11:AC12"/>
    <mergeCell ref="U10:X10"/>
    <mergeCell ref="Y10:Z10"/>
    <mergeCell ref="W11:W12"/>
    <mergeCell ref="X11:X12"/>
    <mergeCell ref="Y11:Y12"/>
    <mergeCell ref="Z11:Z12"/>
    <mergeCell ref="P11:P12"/>
    <mergeCell ref="S11:S12"/>
    <mergeCell ref="T11:T12"/>
    <mergeCell ref="U11:U12"/>
    <mergeCell ref="Q10:Q12"/>
    <mergeCell ref="R10:R12"/>
    <mergeCell ref="S10:T10"/>
    <mergeCell ref="AD11:AD12"/>
    <mergeCell ref="AE11:AE12"/>
    <mergeCell ref="AL25:AO25"/>
    <mergeCell ref="AL14:AO14"/>
    <mergeCell ref="AL15:AO15"/>
    <mergeCell ref="AL16:AO16"/>
    <mergeCell ref="AL17:AO17"/>
    <mergeCell ref="AL18:AO18"/>
    <mergeCell ref="AL19:AO19"/>
    <mergeCell ref="AL20:AO20"/>
    <mergeCell ref="AL21:AO21"/>
    <mergeCell ref="AL22:AO22"/>
    <mergeCell ref="AL23:AO23"/>
    <mergeCell ref="AL24:AO24"/>
    <mergeCell ref="AL13:AO13"/>
    <mergeCell ref="AL37:AO37"/>
    <mergeCell ref="AL26:AO26"/>
    <mergeCell ref="AL27:AO27"/>
    <mergeCell ref="AL28:AO28"/>
    <mergeCell ref="AL29:AO29"/>
    <mergeCell ref="AL30:AO30"/>
    <mergeCell ref="AL31:AO31"/>
    <mergeCell ref="AL32:AO32"/>
    <mergeCell ref="AL33:AO33"/>
    <mergeCell ref="AL34:AO34"/>
    <mergeCell ref="AL35:AO35"/>
    <mergeCell ref="AL36:AO36"/>
    <mergeCell ref="A39:B40"/>
    <mergeCell ref="M39:P39"/>
    <mergeCell ref="C43:AL43"/>
    <mergeCell ref="A45:D45"/>
    <mergeCell ref="E120:H120"/>
    <mergeCell ref="G121:H121"/>
    <mergeCell ref="K121:L121"/>
    <mergeCell ref="F122:H122"/>
    <mergeCell ref="K122:L122"/>
    <mergeCell ref="M38:P38"/>
  </mergeCells>
  <conditionalFormatting sqref="Q38 V38:Z38 AC38 T38">
    <cfRule type="cellIs" dxfId="61" priority="74" stopIfTrue="1" operator="equal">
      <formula>FALSE</formula>
    </cfRule>
  </conditionalFormatting>
  <conditionalFormatting sqref="R39:Z39">
    <cfRule type="containsErrors" dxfId="60" priority="76" stopIfTrue="1">
      <formula>ISERROR(R39)</formula>
    </cfRule>
  </conditionalFormatting>
  <conditionalFormatting sqref="U38 S38">
    <cfRule type="cellIs" dxfId="59" priority="67" stopIfTrue="1" operator="lessThan">
      <formula>0</formula>
    </cfRule>
    <cfRule type="cellIs" dxfId="58" priority="73" stopIfTrue="1" operator="equal">
      <formula>FALSE</formula>
    </cfRule>
  </conditionalFormatting>
  <conditionalFormatting sqref="Q38">
    <cfRule type="containsErrors" priority="72" stopIfTrue="1">
      <formula>ISERROR(Q38)</formula>
    </cfRule>
  </conditionalFormatting>
  <conditionalFormatting sqref="Q38">
    <cfRule type="cellIs" dxfId="57" priority="71" stopIfTrue="1" operator="equal">
      <formula>0</formula>
    </cfRule>
  </conditionalFormatting>
  <conditionalFormatting sqref="E38">
    <cfRule type="cellIs" dxfId="56" priority="75" stopIfTrue="1" operator="greaterThan">
      <formula>#REF!</formula>
    </cfRule>
  </conditionalFormatting>
  <conditionalFormatting sqref="Q38">
    <cfRule type="cellIs" dxfId="55" priority="69" stopIfTrue="1" operator="equal">
      <formula>"00.01.1900"</formula>
    </cfRule>
    <cfRule type="containsErrors" dxfId="54" priority="70" stopIfTrue="1">
      <formula>ISERROR(Q38)</formula>
    </cfRule>
  </conditionalFormatting>
  <conditionalFormatting sqref="AA38:AB38">
    <cfRule type="cellIs" dxfId="53" priority="66" stopIfTrue="1" operator="equal">
      <formula>0</formula>
    </cfRule>
    <cfRule type="cellIs" dxfId="52" priority="68" stopIfTrue="1" operator="equal">
      <formula>FALSE</formula>
    </cfRule>
  </conditionalFormatting>
  <conditionalFormatting sqref="C5:D5">
    <cfRule type="containsBlanks" dxfId="51" priority="65" stopIfTrue="1">
      <formula>LEN(TRIM(C5))=0</formula>
    </cfRule>
  </conditionalFormatting>
  <conditionalFormatting sqref="C6 G6 K6 I7 AN7">
    <cfRule type="containsBlanks" dxfId="50" priority="64" stopIfTrue="1">
      <formula>LEN(TRIM(C6))=0</formula>
    </cfRule>
  </conditionalFormatting>
  <conditionalFormatting sqref="AD38:AF38">
    <cfRule type="cellIs" dxfId="49" priority="63" stopIfTrue="1" operator="equal">
      <formula>FALSE</formula>
    </cfRule>
  </conditionalFormatting>
  <conditionalFormatting sqref="H5">
    <cfRule type="containsText" dxfId="48" priority="61" stopIfTrue="1" operator="containsText" text="bitte auswählen">
      <formula>NOT(ISERROR(SEARCH("bitte auswählen",H5)))</formula>
    </cfRule>
  </conditionalFormatting>
  <conditionalFormatting sqref="H5">
    <cfRule type="cellIs" dxfId="47" priority="62" stopIfTrue="1" operator="notEqual">
      <formula>"bitte auswählen"</formula>
    </cfRule>
  </conditionalFormatting>
  <conditionalFormatting sqref="V41:Z42 V44:Z45">
    <cfRule type="containsErrors" dxfId="46" priority="60" stopIfTrue="1">
      <formula>ISERROR(V41)</formula>
    </cfRule>
  </conditionalFormatting>
  <conditionalFormatting sqref="P44">
    <cfRule type="containsErrors" dxfId="45" priority="59" stopIfTrue="1">
      <formula>ISERROR(P44)</formula>
    </cfRule>
  </conditionalFormatting>
  <conditionalFormatting sqref="AH39:AK39">
    <cfRule type="cellIs" dxfId="44" priority="58" operator="equal">
      <formula>0</formula>
    </cfRule>
  </conditionalFormatting>
  <conditionalFormatting sqref="Q13:Q21 Q27:Q37 V13:Z37 AC13:AC37 T13:T37">
    <cfRule type="cellIs" dxfId="43" priority="56" stopIfTrue="1" operator="equal">
      <formula>FALSE</formula>
    </cfRule>
  </conditionalFormatting>
  <conditionalFormatting sqref="U13:U37 S13:S37">
    <cfRule type="cellIs" dxfId="42" priority="41" stopIfTrue="1" operator="lessThan">
      <formula>0</formula>
    </cfRule>
    <cfRule type="cellIs" dxfId="41" priority="55" stopIfTrue="1" operator="equal">
      <formula>FALSE</formula>
    </cfRule>
  </conditionalFormatting>
  <conditionalFormatting sqref="Q13:Q21 Q27:Q37">
    <cfRule type="containsErrors" priority="54" stopIfTrue="1">
      <formula>ISERROR(Q13)</formula>
    </cfRule>
  </conditionalFormatting>
  <conditionalFormatting sqref="R13:R21 R27:R37">
    <cfRule type="containsErrors" dxfId="40" priority="46" stopIfTrue="1">
      <formula>ISERROR(R13)</formula>
    </cfRule>
    <cfRule type="cellIs" priority="47" stopIfTrue="1" operator="greaterThan">
      <formula>0</formula>
    </cfRule>
    <cfRule type="cellIs" dxfId="39" priority="53" stopIfTrue="1" operator="lessThan">
      <formula>0</formula>
    </cfRule>
  </conditionalFormatting>
  <conditionalFormatting sqref="Q13:R21 Q27:R37 G35:G37">
    <cfRule type="cellIs" dxfId="38" priority="52" stopIfTrue="1" operator="equal">
      <formula>0</formula>
    </cfRule>
  </conditionalFormatting>
  <conditionalFormatting sqref="E35:F37 I35:I37">
    <cfRule type="cellIs" dxfId="37" priority="57" stopIfTrue="1" operator="greaterThan">
      <formula>#REF!</formula>
    </cfRule>
  </conditionalFormatting>
  <conditionalFormatting sqref="O13:O21 O27:O37 M27:M37 M13:M21">
    <cfRule type="cellIs" dxfId="36" priority="51" stopIfTrue="1" operator="equal">
      <formula>0</formula>
    </cfRule>
  </conditionalFormatting>
  <conditionalFormatting sqref="Q13:Q21 Q27:Q37">
    <cfRule type="cellIs" dxfId="35" priority="49" stopIfTrue="1" operator="equal">
      <formula>"00.01.1900"</formula>
    </cfRule>
    <cfRule type="containsErrors" dxfId="34" priority="50" stopIfTrue="1">
      <formula>ISERROR(Q13)</formula>
    </cfRule>
  </conditionalFormatting>
  <conditionalFormatting sqref="H35:H37">
    <cfRule type="expression" dxfId="33" priority="48" stopIfTrue="1">
      <formula>$Q$13&gt;0</formula>
    </cfRule>
  </conditionalFormatting>
  <conditionalFormatting sqref="P13:P37">
    <cfRule type="cellIs" dxfId="32" priority="43" stopIfTrue="1" operator="lessThan">
      <formula>0</formula>
    </cfRule>
    <cfRule type="cellIs" dxfId="31" priority="45" stopIfTrue="1" operator="equal">
      <formula>0</formula>
    </cfRule>
  </conditionalFormatting>
  <conditionalFormatting sqref="AA13:AA37">
    <cfRule type="cellIs" dxfId="30" priority="40" stopIfTrue="1" operator="equal">
      <formula>0</formula>
    </cfRule>
    <cfRule type="cellIs" dxfId="29" priority="44" stopIfTrue="1" operator="equal">
      <formula>FALSE</formula>
    </cfRule>
  </conditionalFormatting>
  <conditionalFormatting sqref="I35:I37">
    <cfRule type="cellIs" priority="42" stopIfTrue="1" operator="lessThan">
      <formula>$J$13</formula>
    </cfRule>
  </conditionalFormatting>
  <conditionalFormatting sqref="AD13:AD37">
    <cfRule type="cellIs" dxfId="28" priority="39" stopIfTrue="1" operator="equal">
      <formula>FALSE</formula>
    </cfRule>
  </conditionalFormatting>
  <conditionalFormatting sqref="AB13:AB37">
    <cfRule type="cellIs" dxfId="27" priority="37" stopIfTrue="1" operator="equal">
      <formula>0</formula>
    </cfRule>
    <cfRule type="cellIs" dxfId="26" priority="38" stopIfTrue="1" operator="equal">
      <formula>FALSE</formula>
    </cfRule>
  </conditionalFormatting>
  <conditionalFormatting sqref="Q22:Q26">
    <cfRule type="cellIs" dxfId="25" priority="35" stopIfTrue="1" operator="equal">
      <formula>FALSE</formula>
    </cfRule>
  </conditionalFormatting>
  <conditionalFormatting sqref="Q22:Q26">
    <cfRule type="containsErrors" priority="34" stopIfTrue="1">
      <formula>ISERROR(Q22)</formula>
    </cfRule>
  </conditionalFormatting>
  <conditionalFormatting sqref="R22:R26">
    <cfRule type="containsErrors" dxfId="24" priority="27" stopIfTrue="1">
      <formula>ISERROR(R22)</formula>
    </cfRule>
    <cfRule type="cellIs" priority="28" stopIfTrue="1" operator="greaterThan">
      <formula>0</formula>
    </cfRule>
    <cfRule type="cellIs" dxfId="23" priority="33" stopIfTrue="1" operator="lessThan">
      <formula>0</formula>
    </cfRule>
  </conditionalFormatting>
  <conditionalFormatting sqref="Q22:R26">
    <cfRule type="cellIs" dxfId="22" priority="32" stopIfTrue="1" operator="equal">
      <formula>0</formula>
    </cfRule>
  </conditionalFormatting>
  <conditionalFormatting sqref="M22:M26 O22:O26">
    <cfRule type="cellIs" dxfId="21" priority="31" stopIfTrue="1" operator="equal">
      <formula>0</formula>
    </cfRule>
  </conditionalFormatting>
  <conditionalFormatting sqref="Q22:Q26">
    <cfRule type="cellIs" dxfId="20" priority="29" stopIfTrue="1" operator="equal">
      <formula>"00.01.1900"</formula>
    </cfRule>
    <cfRule type="containsErrors" dxfId="19" priority="30" stopIfTrue="1">
      <formula>ISERROR(Q22)</formula>
    </cfRule>
  </conditionalFormatting>
  <conditionalFormatting sqref="AE13:AE37">
    <cfRule type="cellIs" dxfId="18" priority="25" stopIfTrue="1" operator="equal">
      <formula>0</formula>
    </cfRule>
    <cfRule type="cellIs" dxfId="17" priority="26" stopIfTrue="1" operator="equal">
      <formula>FALSE</formula>
    </cfRule>
  </conditionalFormatting>
  <conditionalFormatting sqref="AF13:AF37">
    <cfRule type="cellIs" dxfId="16" priority="23" stopIfTrue="1" operator="equal">
      <formula>0</formula>
    </cfRule>
    <cfRule type="cellIs" dxfId="15" priority="24" stopIfTrue="1" operator="equal">
      <formula>FALSE</formula>
    </cfRule>
  </conditionalFormatting>
  <conditionalFormatting sqref="K13:K37">
    <cfRule type="cellIs" dxfId="14" priority="22" stopIfTrue="1" operator="equal">
      <formula>0</formula>
    </cfRule>
  </conditionalFormatting>
  <conditionalFormatting sqref="J35:J37">
    <cfRule type="cellIs" dxfId="13" priority="21" stopIfTrue="1" operator="greaterThan">
      <formula>#REF!</formula>
    </cfRule>
  </conditionalFormatting>
  <conditionalFormatting sqref="M40:AG40">
    <cfRule type="cellIs" dxfId="12" priority="77" stopIfTrue="1" operator="equal">
      <formula>#REF!</formula>
    </cfRule>
  </conditionalFormatting>
  <conditionalFormatting sqref="R39">
    <cfRule type="cellIs" dxfId="11" priority="78" stopIfTrue="1" operator="equal">
      <formula>#REF!</formula>
    </cfRule>
  </conditionalFormatting>
  <conditionalFormatting sqref="AG39">
    <cfRule type="cellIs" dxfId="10" priority="79" stopIfTrue="1" operator="lessThan">
      <formula>#REF!</formula>
    </cfRule>
  </conditionalFormatting>
  <conditionalFormatting sqref="J39">
    <cfRule type="cellIs" priority="80" stopIfTrue="1" operator="equal">
      <formula>#REF!</formula>
    </cfRule>
  </conditionalFormatting>
  <conditionalFormatting sqref="G6:I6">
    <cfRule type="expression" dxfId="9" priority="12">
      <formula>$G$6=0</formula>
    </cfRule>
  </conditionalFormatting>
  <conditionalFormatting sqref="K6:AH6">
    <cfRule type="expression" dxfId="8" priority="11">
      <formula>$K$6=0</formula>
    </cfRule>
  </conditionalFormatting>
  <conditionalFormatting sqref="G13">
    <cfRule type="cellIs" dxfId="7" priority="9" stopIfTrue="1" operator="equal">
      <formula>0</formula>
    </cfRule>
  </conditionalFormatting>
  <conditionalFormatting sqref="E13:F13 I13:J13">
    <cfRule type="cellIs" dxfId="6" priority="10" stopIfTrue="1" operator="greaterThan">
      <formula>#REF!</formula>
    </cfRule>
  </conditionalFormatting>
  <conditionalFormatting sqref="H13">
    <cfRule type="expression" dxfId="5" priority="8" stopIfTrue="1">
      <formula>$Q$13&gt;0</formula>
    </cfRule>
  </conditionalFormatting>
  <conditionalFormatting sqref="I13">
    <cfRule type="cellIs" priority="7" stopIfTrue="1" operator="lessThan">
      <formula>$J$13</formula>
    </cfRule>
  </conditionalFormatting>
  <conditionalFormatting sqref="J13">
    <cfRule type="cellIs" dxfId="4" priority="6" stopIfTrue="1" operator="greaterThan">
      <formula>#REF!</formula>
    </cfRule>
  </conditionalFormatting>
  <conditionalFormatting sqref="G14:G34">
    <cfRule type="cellIs" dxfId="3" priority="4" stopIfTrue="1" operator="equal">
      <formula>0</formula>
    </cfRule>
  </conditionalFormatting>
  <conditionalFormatting sqref="E14:F34 I14:J34">
    <cfRule type="cellIs" dxfId="2" priority="5" stopIfTrue="1" operator="greaterThan">
      <formula>#REF!</formula>
    </cfRule>
  </conditionalFormatting>
  <conditionalFormatting sqref="H14:H34">
    <cfRule type="expression" dxfId="1" priority="3" stopIfTrue="1">
      <formula>$Q$13&gt;0</formula>
    </cfRule>
  </conditionalFormatting>
  <conditionalFormatting sqref="I14:I34">
    <cfRule type="cellIs" priority="2" stopIfTrue="1" operator="lessThan">
      <formula>$J$13</formula>
    </cfRule>
  </conditionalFormatting>
  <conditionalFormatting sqref="J14:J34">
    <cfRule type="cellIs" dxfId="0" priority="1" stopIfTrue="1" operator="greaterThan">
      <formula>#REF!</formula>
    </cfRule>
  </conditionalFormatting>
  <dataValidations count="14">
    <dataValidation type="date" operator="greaterThanOrEqual" allowBlank="1" showInputMessage="1" showErrorMessage="1" error="Datumsfehler; ggf. liegt das Ende-Datum  vor dem Beginn-Datum! " sqref="J13:J37" xr:uid="{00000000-0002-0000-0200-000000000000}">
      <formula1>I13</formula1>
    </dataValidation>
    <dataValidation allowBlank="1" showInputMessage="1" sqref="E13:E38 I13:I21" xr:uid="{00000000-0002-0000-0200-000001000000}"/>
    <dataValidation type="date" operator="lessThan" allowBlank="1" showInputMessage="1" showErrorMessage="1" error="Datum ungültig" sqref="I22:I37" xr:uid="{00000000-0002-0000-0200-000002000000}">
      <formula1>J22</formula1>
    </dataValidation>
    <dataValidation type="date" operator="lessThan" allowBlank="1" showInputMessage="1" showErrorMessage="1" error="Das Ende-Datum liegt vor dem Beginn-Datum! " sqref="O30:O37" xr:uid="{00000000-0002-0000-0200-000003000000}">
      <formula1>#REF!</formula1>
    </dataValidation>
    <dataValidation type="date" operator="greaterThan" allowBlank="1" showInputMessage="1" showErrorMessage="1" error="Das Ende-Datum liegt vor dem Beginn-Datum! " sqref="O13:O37" xr:uid="{00000000-0002-0000-0200-000004000000}">
      <formula1>#REF!</formula1>
    </dataValidation>
    <dataValidation type="date" operator="lessThan" allowBlank="1" showInputMessage="1" showErrorMessage="1" error="Das Ende-Datum liegt vor dem Beginn-Datum! " sqref="O13:O26" xr:uid="{00000000-0002-0000-0200-000005000000}">
      <formula1>M11</formula1>
    </dataValidation>
    <dataValidation type="date" operator="lessThan" allowBlank="1" showInputMessage="1" showErrorMessage="1" error="Das Ende-Datum liegt vor dem Beginn-Datum! " sqref="O27:O29" xr:uid="{00000000-0002-0000-0200-000006000000}">
      <formula1>M20</formula1>
    </dataValidation>
    <dataValidation type="date" operator="greaterThan" allowBlank="1" showInputMessage="1" showErrorMessage="1" error="Das Ende-Datum liegt vor dem Beginn-Datum! " sqref="O13:O26" xr:uid="{00000000-0002-0000-0200-000007000000}">
      <formula1>M11</formula1>
    </dataValidation>
    <dataValidation type="date" operator="greaterThan" allowBlank="1" showInputMessage="1" showErrorMessage="1" error="Das Ende-Datum liegt vor dem Beginn-Datum! " sqref="O27:O29" xr:uid="{00000000-0002-0000-0200-000008000000}">
      <formula1>M20</formula1>
    </dataValidation>
    <dataValidation type="list" allowBlank="1" showInputMessage="1" showErrorMessage="1" sqref="H13:H37" xr:uid="{00000000-0002-0000-0200-000009000000}">
      <formula1>$A$132:$A$135</formula1>
    </dataValidation>
    <dataValidation type="list" allowBlank="1" showInputMessage="1" showErrorMessage="1" sqref="A2:T2" xr:uid="{00000000-0002-0000-0200-00000A000000}">
      <formula1>$A$53:$A$54</formula1>
    </dataValidation>
    <dataValidation type="list" allowBlank="1" showInputMessage="1" showErrorMessage="1" sqref="H5" xr:uid="{00000000-0002-0000-0200-00000B000000}">
      <formula1>$A$125:$A$127</formula1>
    </dataValidation>
    <dataValidation allowBlank="1" showDropDown="1" showInputMessage="1" showErrorMessage="1" sqref="I5:AO5" xr:uid="{00000000-0002-0000-0200-00000F000000}"/>
    <dataValidation type="date" operator="greaterThanOrEqual" allowBlank="1" showInputMessage="1" showErrorMessage="1" error="Datumsfehler; ggf. liegt das Ende-Datum vor dem Beginn-Datum! " sqref="F13:F37" xr:uid="{00000000-0002-0000-0200-000010000000}">
      <formula1>E13</formula1>
    </dataValidation>
  </dataValidations>
  <printOptions horizontalCentered="1"/>
  <pageMargins left="0.19685039370078741" right="0.15748031496062992" top="0.78740157480314965" bottom="0.39370078740157483" header="0.55118110236220474" footer="0.15748031496062992"/>
  <pageSetup paperSize="9" scale="47" orientation="landscape" r:id="rId1"/>
  <headerFooter alignWithMargins="0">
    <oddHeader>&amp;C&amp;K00-047Seite 3</oddHeader>
    <oddFooter>&amp;L&amp;8Investitions- und Förderbank Niedersachsen - NBank Günther-Wagner-Allee  12-16  30177 Hannover Telefon 0511. 30031-0 Telefax 0511. 30031-300  info@nbank.de  www.nbank.de &amp;R&amp;9Stand: 01. August 2012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S35"/>
  <sheetViews>
    <sheetView showGridLines="0" zoomScale="115" zoomScaleNormal="115" workbookViewId="0">
      <selection activeCell="D6" sqref="D6:F6"/>
    </sheetView>
  </sheetViews>
  <sheetFormatPr baseColWidth="10" defaultRowHeight="12.75" x14ac:dyDescent="0.2"/>
  <cols>
    <col min="6" max="6" width="27.7109375" customWidth="1"/>
    <col min="7" max="7" width="18.5703125" customWidth="1"/>
    <col min="18" max="18" width="3.7109375" customWidth="1"/>
    <col min="19" max="19" width="2" customWidth="1"/>
  </cols>
  <sheetData>
    <row r="1" spans="1:19" ht="20.25" customHeight="1" x14ac:dyDescent="0.2">
      <c r="A1" s="134" t="s">
        <v>79</v>
      </c>
      <c r="B1" s="134"/>
      <c r="C1" s="135"/>
      <c r="D1" s="135"/>
      <c r="E1" s="135"/>
      <c r="F1" s="13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customHeight="1" x14ac:dyDescent="0.2">
      <c r="A2" s="134" t="s">
        <v>13</v>
      </c>
      <c r="B2" s="137"/>
      <c r="C2" s="135"/>
      <c r="D2" s="135"/>
      <c r="E2" s="135"/>
      <c r="F2" s="13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" x14ac:dyDescent="0.2">
      <c r="A4" s="388" t="s">
        <v>80</v>
      </c>
      <c r="B4" s="388"/>
      <c r="C4" s="388"/>
      <c r="D4" s="385"/>
      <c r="E4" s="385"/>
      <c r="F4" s="385"/>
      <c r="G4" s="7"/>
      <c r="H4" s="7"/>
      <c r="I4" s="7"/>
      <c r="J4" s="9"/>
      <c r="K4" s="7"/>
      <c r="L4" s="7"/>
      <c r="M4" s="7"/>
      <c r="N4" s="7"/>
      <c r="O4" s="7"/>
    </row>
    <row r="5" spans="1:19" ht="15" customHeight="1" x14ac:dyDescent="0.2">
      <c r="A5" s="138"/>
      <c r="B5" s="138"/>
      <c r="C5" s="139" t="s">
        <v>81</v>
      </c>
      <c r="D5" s="386">
        <f>'Sammelbescheinigung Seite 1'!C6:D6</f>
        <v>0</v>
      </c>
      <c r="E5" s="386"/>
      <c r="F5" s="386"/>
      <c r="G5" s="4"/>
      <c r="H5" s="5"/>
      <c r="J5" s="10"/>
      <c r="K5" s="4"/>
      <c r="L5" s="4"/>
      <c r="M5" s="4"/>
      <c r="N5" s="4"/>
      <c r="O5" s="4"/>
    </row>
    <row r="6" spans="1:19" ht="15" customHeight="1" x14ac:dyDescent="0.2">
      <c r="A6" s="138"/>
      <c r="B6" s="138"/>
      <c r="C6" s="139" t="s">
        <v>82</v>
      </c>
      <c r="D6" s="387"/>
      <c r="E6" s="387"/>
      <c r="F6" s="387"/>
      <c r="G6" s="5"/>
      <c r="H6" s="5"/>
      <c r="J6" s="6"/>
      <c r="K6" s="6"/>
      <c r="L6" s="6"/>
      <c r="M6" s="6"/>
      <c r="N6" s="6"/>
      <c r="O6" s="8"/>
      <c r="P6" s="8"/>
      <c r="Q6" s="8"/>
      <c r="R6" s="8"/>
      <c r="S6" s="8"/>
    </row>
    <row r="7" spans="1:19" ht="17.25" customHeight="1" x14ac:dyDescent="0.2">
      <c r="A7" s="388" t="s">
        <v>83</v>
      </c>
      <c r="B7" s="388"/>
      <c r="C7" s="388"/>
      <c r="D7" s="141"/>
      <c r="E7" s="142">
        <f>'Sammelbescheinigung Seite 1'!I7</f>
        <v>0</v>
      </c>
      <c r="F7" s="143"/>
      <c r="G7" s="5"/>
      <c r="H7" s="5"/>
      <c r="J7" s="6"/>
      <c r="K7" s="6"/>
      <c r="L7" s="6"/>
      <c r="M7" s="6"/>
      <c r="N7" s="6"/>
      <c r="O7" s="8"/>
      <c r="P7" s="8"/>
      <c r="Q7" s="8"/>
      <c r="R7" s="8"/>
      <c r="S7" s="8"/>
    </row>
    <row r="8" spans="1:19" ht="48.6" customHeight="1" x14ac:dyDescent="0.2">
      <c r="A8" s="5"/>
      <c r="B8" s="5"/>
      <c r="C8" s="5"/>
      <c r="D8" s="6"/>
      <c r="E8" s="6"/>
      <c r="F8" s="6"/>
      <c r="G8" s="5"/>
      <c r="H8" s="5"/>
      <c r="J8" s="6"/>
      <c r="K8" s="6"/>
      <c r="L8" s="6"/>
      <c r="M8" s="6"/>
      <c r="N8" s="6"/>
      <c r="O8" s="8"/>
      <c r="P8" s="8"/>
      <c r="Q8" s="8"/>
      <c r="R8" s="8"/>
      <c r="S8" s="8"/>
    </row>
    <row r="9" spans="1:19" x14ac:dyDescent="0.2">
      <c r="A9" s="22" t="s">
        <v>84</v>
      </c>
      <c r="B9" s="138"/>
      <c r="C9" s="138"/>
      <c r="D9" s="138"/>
      <c r="E9" s="138"/>
      <c r="F9" s="138"/>
      <c r="G9" s="138"/>
      <c r="H9" s="5"/>
    </row>
    <row r="10" spans="1:19" x14ac:dyDescent="0.2">
      <c r="A10" s="22" t="s">
        <v>92</v>
      </c>
      <c r="B10" s="138"/>
      <c r="C10" s="138"/>
      <c r="D10" s="138"/>
      <c r="E10" s="138"/>
      <c r="F10" s="138"/>
      <c r="G10" s="138"/>
      <c r="H10" s="5"/>
    </row>
    <row r="11" spans="1:19" x14ac:dyDescent="0.2">
      <c r="A11" s="22"/>
      <c r="B11" s="138"/>
      <c r="C11" s="138"/>
      <c r="D11" s="138"/>
      <c r="E11" s="138"/>
      <c r="F11" s="138"/>
      <c r="G11" s="138"/>
      <c r="H11" s="5"/>
    </row>
    <row r="12" spans="1:19" x14ac:dyDescent="0.2">
      <c r="A12" s="22" t="s">
        <v>14</v>
      </c>
      <c r="B12" s="138"/>
      <c r="C12" s="138"/>
      <c r="D12" s="138"/>
      <c r="E12" s="138"/>
      <c r="F12" s="138"/>
      <c r="G12" s="138"/>
      <c r="H12" s="5"/>
    </row>
    <row r="13" spans="1:19" x14ac:dyDescent="0.2">
      <c r="A13" s="22"/>
      <c r="B13" s="138"/>
      <c r="C13" s="138"/>
      <c r="D13" s="138"/>
      <c r="E13" s="138"/>
      <c r="F13" s="138"/>
      <c r="G13" s="138"/>
      <c r="H13" s="5"/>
    </row>
    <row r="14" spans="1:19" x14ac:dyDescent="0.2">
      <c r="A14" s="22" t="s">
        <v>15</v>
      </c>
      <c r="B14" s="138"/>
      <c r="C14" s="138"/>
      <c r="D14" s="138"/>
      <c r="E14" s="138"/>
      <c r="F14" s="138"/>
      <c r="G14" s="138"/>
      <c r="H14" s="5"/>
    </row>
    <row r="15" spans="1:19" x14ac:dyDescent="0.2">
      <c r="A15" s="22"/>
      <c r="B15" s="138"/>
      <c r="C15" s="138"/>
      <c r="D15" s="138"/>
      <c r="E15" s="138"/>
      <c r="F15" s="138"/>
      <c r="G15" s="138"/>
      <c r="H15" s="5"/>
    </row>
    <row r="16" spans="1:19" x14ac:dyDescent="0.2">
      <c r="A16" s="22"/>
      <c r="B16" s="138"/>
      <c r="C16" s="138"/>
      <c r="D16" s="138"/>
      <c r="E16" s="138"/>
      <c r="F16" s="138"/>
      <c r="G16" s="138"/>
      <c r="H16" s="5"/>
    </row>
    <row r="17" spans="1:8" x14ac:dyDescent="0.2">
      <c r="A17" s="22" t="s">
        <v>8</v>
      </c>
      <c r="B17" s="138"/>
      <c r="C17" s="138"/>
      <c r="D17" s="138"/>
      <c r="E17" s="138"/>
      <c r="F17" s="138"/>
      <c r="G17" s="138"/>
      <c r="H17" s="5"/>
    </row>
    <row r="18" spans="1:8" x14ac:dyDescent="0.2">
      <c r="A18" s="22" t="s">
        <v>85</v>
      </c>
      <c r="B18" s="138"/>
      <c r="C18" s="138"/>
      <c r="D18" s="138"/>
      <c r="E18" s="138"/>
      <c r="F18" s="26"/>
      <c r="G18" s="138"/>
      <c r="H18" s="5"/>
    </row>
    <row r="19" spans="1:8" x14ac:dyDescent="0.2">
      <c r="A19" s="138"/>
      <c r="B19" s="138"/>
      <c r="C19" s="138"/>
      <c r="D19" s="138"/>
      <c r="E19" s="138"/>
      <c r="F19" s="138"/>
      <c r="G19" s="138"/>
      <c r="H19" s="5"/>
    </row>
    <row r="20" spans="1:8" x14ac:dyDescent="0.2">
      <c r="A20" s="138"/>
      <c r="B20" s="138"/>
      <c r="C20" s="138"/>
      <c r="D20" s="138"/>
      <c r="E20" s="138"/>
      <c r="F20" s="138"/>
      <c r="G20" s="138"/>
      <c r="H20" s="5"/>
    </row>
    <row r="21" spans="1:8" x14ac:dyDescent="0.2">
      <c r="A21" s="138"/>
      <c r="B21" s="138"/>
      <c r="C21" s="138"/>
      <c r="D21" s="138"/>
      <c r="E21" s="138"/>
      <c r="F21" s="138"/>
      <c r="G21" s="138"/>
      <c r="H21" s="5"/>
    </row>
    <row r="22" spans="1:8" x14ac:dyDescent="0.2">
      <c r="A22" s="138"/>
      <c r="B22" s="138"/>
      <c r="C22" s="138"/>
      <c r="D22" s="138"/>
      <c r="E22" s="138"/>
      <c r="F22" s="138"/>
      <c r="G22" s="138"/>
      <c r="H22" s="5"/>
    </row>
    <row r="23" spans="1:8" x14ac:dyDescent="0.2">
      <c r="A23" s="138"/>
      <c r="B23" s="138"/>
      <c r="C23" s="138"/>
      <c r="D23" s="138"/>
      <c r="E23" s="138"/>
      <c r="F23" s="138"/>
      <c r="G23" s="138"/>
      <c r="H23" s="5"/>
    </row>
    <row r="24" spans="1:8" x14ac:dyDescent="0.2">
      <c r="A24" s="138"/>
      <c r="B24" s="138"/>
      <c r="C24" s="138"/>
      <c r="D24" s="138"/>
      <c r="E24" s="138"/>
      <c r="F24" s="138"/>
      <c r="G24" s="138"/>
      <c r="H24" s="5"/>
    </row>
    <row r="25" spans="1:8" x14ac:dyDescent="0.2">
      <c r="A25" s="138"/>
      <c r="B25" s="138"/>
      <c r="C25" s="138"/>
      <c r="D25" s="138"/>
      <c r="E25" s="140"/>
      <c r="F25" s="140"/>
      <c r="G25" s="138"/>
      <c r="H25" s="5"/>
    </row>
    <row r="26" spans="1:8" x14ac:dyDescent="0.2">
      <c r="A26" s="138"/>
      <c r="B26" s="138"/>
      <c r="C26" s="138"/>
      <c r="D26" s="138"/>
      <c r="E26" s="138" t="s">
        <v>3</v>
      </c>
      <c r="F26" s="138"/>
      <c r="G26" s="138"/>
      <c r="H26" s="5"/>
    </row>
    <row r="27" spans="1:8" x14ac:dyDescent="0.2">
      <c r="A27" s="138"/>
      <c r="B27" s="138"/>
      <c r="C27" s="138"/>
      <c r="D27" s="138"/>
      <c r="E27" s="138"/>
      <c r="F27" s="138"/>
      <c r="G27" s="138"/>
      <c r="H27" s="5"/>
    </row>
    <row r="28" spans="1:8" x14ac:dyDescent="0.2">
      <c r="A28" s="138"/>
      <c r="B28" s="138"/>
      <c r="C28" s="138"/>
      <c r="D28" s="138"/>
      <c r="E28" s="138"/>
      <c r="F28" s="138"/>
      <c r="G28" s="138"/>
      <c r="H28" s="5"/>
    </row>
    <row r="29" spans="1:8" x14ac:dyDescent="0.2">
      <c r="A29" s="138"/>
      <c r="B29" s="138"/>
      <c r="C29" s="138"/>
      <c r="D29" s="138"/>
      <c r="E29" s="138"/>
      <c r="F29" s="138"/>
      <c r="G29" s="138"/>
      <c r="H29" s="5"/>
    </row>
    <row r="30" spans="1:8" x14ac:dyDescent="0.2">
      <c r="A30" s="138" t="s">
        <v>12</v>
      </c>
      <c r="B30" s="138"/>
      <c r="C30" s="138"/>
      <c r="D30" s="138"/>
      <c r="E30" s="138"/>
      <c r="F30" s="138"/>
      <c r="G30" s="138"/>
      <c r="H30" s="5"/>
    </row>
    <row r="31" spans="1:8" x14ac:dyDescent="0.2">
      <c r="A31" s="138"/>
      <c r="B31" s="138"/>
      <c r="C31" s="138"/>
      <c r="D31" s="138"/>
      <c r="E31" s="138"/>
      <c r="F31" s="138"/>
      <c r="G31" s="138"/>
      <c r="H31" s="5"/>
    </row>
    <row r="32" spans="1:8" x14ac:dyDescent="0.2">
      <c r="A32" s="5"/>
      <c r="B32" s="5"/>
      <c r="C32" s="5"/>
      <c r="D32" s="5"/>
      <c r="E32" s="5"/>
      <c r="F32" s="5"/>
      <c r="G32" s="5"/>
      <c r="H32" s="5"/>
    </row>
    <row r="33" spans="1:8" x14ac:dyDescent="0.2">
      <c r="A33" s="5"/>
      <c r="B33" s="5"/>
      <c r="C33" s="5"/>
      <c r="D33" s="5"/>
      <c r="E33" s="5"/>
      <c r="F33" s="5"/>
      <c r="G33" s="5"/>
      <c r="H33" s="5"/>
    </row>
    <row r="34" spans="1:8" x14ac:dyDescent="0.2">
      <c r="A34" s="5"/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sheetProtection algorithmName="SHA-512" hashValue="xI5bh2XgCswa3AxUzIhIttff29/gtqAhnbC0E2WCbFlilVWoWilAuQKNLr2dFwqTDbSbnfpn3xp9IJn5V932QQ==" saltValue="jDR64otQMhLy5AxJSlogaQ==" spinCount="100000" sheet="1" objects="1" scenarios="1"/>
  <mergeCells count="5">
    <mergeCell ref="D4:F4"/>
    <mergeCell ref="D5:F5"/>
    <mergeCell ref="D6:F6"/>
    <mergeCell ref="A4:C4"/>
    <mergeCell ref="A7:C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S43"/>
  <sheetViews>
    <sheetView showGridLines="0" zoomScale="90" zoomScaleNormal="90" workbookViewId="0">
      <selection activeCell="C5" sqref="C5:D5"/>
    </sheetView>
  </sheetViews>
  <sheetFormatPr baseColWidth="10" defaultRowHeight="12.75" x14ac:dyDescent="0.2"/>
  <cols>
    <col min="1" max="1" width="7" customWidth="1"/>
    <col min="2" max="2" width="25" customWidth="1"/>
    <col min="3" max="3" width="21.85546875" customWidth="1"/>
    <col min="4" max="4" width="34" customWidth="1"/>
    <col min="18" max="18" width="3.7109375" customWidth="1"/>
    <col min="19" max="19" width="2" customWidth="1"/>
  </cols>
  <sheetData>
    <row r="1" spans="1:19" ht="20.25" customHeight="1" x14ac:dyDescent="0.2">
      <c r="A1" s="11" t="s">
        <v>86</v>
      </c>
      <c r="B1" s="1"/>
      <c r="C1" s="18"/>
      <c r="D1" s="18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customHeight="1" x14ac:dyDescent="0.2">
      <c r="A2" s="11" t="s">
        <v>13</v>
      </c>
      <c r="B2" s="4"/>
      <c r="C2" s="18"/>
      <c r="D2" s="18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37"/>
      <c r="B4" s="34" t="s">
        <v>81</v>
      </c>
      <c r="C4" s="389">
        <f>'Sammelbescheinigung Seite 1'!C6:D6</f>
        <v>0</v>
      </c>
      <c r="D4" s="38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5"/>
      <c r="B5" s="34" t="s">
        <v>82</v>
      </c>
      <c r="C5" s="386"/>
      <c r="D5" s="38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4"/>
      <c r="B6" s="34" t="s">
        <v>83</v>
      </c>
      <c r="C6" s="39">
        <f>'Sammelbescheinigung Seite 1'!I7</f>
        <v>0</v>
      </c>
      <c r="D6" s="3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4"/>
      <c r="B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">
      <c r="A8" s="12" t="s">
        <v>4</v>
      </c>
      <c r="B8" s="13"/>
      <c r="C8" s="1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">
      <c r="A9" s="12" t="s">
        <v>92</v>
      </c>
      <c r="B9" s="13"/>
      <c r="C9" s="1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">
      <c r="A10" s="12"/>
      <c r="B10" s="13"/>
      <c r="C10" s="1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">
      <c r="A11" s="12" t="s">
        <v>14</v>
      </c>
      <c r="B11" s="13"/>
      <c r="C11" s="1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A12" s="12"/>
      <c r="B12" s="13"/>
      <c r="C12" s="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">
      <c r="A13" s="12" t="s">
        <v>15</v>
      </c>
      <c r="B13" s="13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">
      <c r="A14" s="12"/>
      <c r="B14" s="13"/>
      <c r="C14" s="1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">
      <c r="A15" s="12" t="s">
        <v>8</v>
      </c>
      <c r="B15" s="13"/>
      <c r="C15" s="1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2" t="s">
        <v>87</v>
      </c>
      <c r="B16" s="4"/>
      <c r="C16" s="1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">
      <c r="A17" s="4"/>
      <c r="B17" s="1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3.15" customHeight="1" x14ac:dyDescent="0.2">
      <c r="A18" s="16" t="s">
        <v>7</v>
      </c>
      <c r="B18" s="27" t="s">
        <v>5</v>
      </c>
      <c r="C18" s="17" t="s">
        <v>2</v>
      </c>
      <c r="D18" s="17" t="s">
        <v>6</v>
      </c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21" customHeight="1" x14ac:dyDescent="0.2">
      <c r="A19" s="33"/>
      <c r="B19" s="33"/>
      <c r="C19" s="33"/>
      <c r="D19" s="30"/>
      <c r="E19" s="1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21" customHeight="1" x14ac:dyDescent="0.2">
      <c r="A20" s="30"/>
      <c r="B20" s="30"/>
      <c r="C20" s="30"/>
      <c r="D20" s="3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1" customHeight="1" x14ac:dyDescent="0.2">
      <c r="A21" s="31"/>
      <c r="B21" s="31"/>
      <c r="C21" s="31"/>
      <c r="D21" s="3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" customHeight="1" x14ac:dyDescent="0.2">
      <c r="A22" s="31"/>
      <c r="B22" s="31"/>
      <c r="C22" s="31"/>
      <c r="D22" s="3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1" customHeight="1" x14ac:dyDescent="0.2">
      <c r="A23" s="31"/>
      <c r="B23" s="31"/>
      <c r="C23" s="31"/>
      <c r="D23" s="3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1" customHeight="1" x14ac:dyDescent="0.2">
      <c r="A24" s="31"/>
      <c r="B24" s="31"/>
      <c r="C24" s="31"/>
      <c r="D24" s="3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1" customHeight="1" x14ac:dyDescent="0.2">
      <c r="A25" s="31"/>
      <c r="B25" s="31"/>
      <c r="C25" s="31"/>
      <c r="D25" s="3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1" customHeight="1" x14ac:dyDescent="0.2">
      <c r="A26" s="31"/>
      <c r="B26" s="31"/>
      <c r="C26" s="31"/>
      <c r="D26" s="3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1" customHeight="1" x14ac:dyDescent="0.2">
      <c r="A27" s="31"/>
      <c r="B27" s="31"/>
      <c r="C27" s="31"/>
      <c r="D27" s="3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1" customHeight="1" x14ac:dyDescent="0.2">
      <c r="A28" s="31"/>
      <c r="B28" s="31"/>
      <c r="C28" s="31"/>
      <c r="D28" s="3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1" customHeight="1" x14ac:dyDescent="0.2">
      <c r="A29" s="31"/>
      <c r="B29" s="31"/>
      <c r="C29" s="31"/>
      <c r="D29" s="3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1" customHeight="1" x14ac:dyDescent="0.2">
      <c r="A30" s="31"/>
      <c r="B30" s="31"/>
      <c r="C30" s="31"/>
      <c r="D30" s="3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1" customHeight="1" x14ac:dyDescent="0.2">
      <c r="A31" s="31"/>
      <c r="B31" s="31"/>
      <c r="C31" s="31"/>
      <c r="D31" s="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" customHeight="1" x14ac:dyDescent="0.2">
      <c r="A32" s="31"/>
      <c r="B32" s="31"/>
      <c r="C32" s="31"/>
      <c r="D32" s="3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" customHeight="1" x14ac:dyDescent="0.2">
      <c r="A33" s="31"/>
      <c r="B33" s="31"/>
      <c r="C33" s="31"/>
      <c r="D33" s="3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" customHeight="1" x14ac:dyDescent="0.2">
      <c r="A34" s="31"/>
      <c r="B34" s="31"/>
      <c r="C34" s="31"/>
      <c r="D34" s="3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" customHeight="1" x14ac:dyDescent="0.2">
      <c r="A35" s="31"/>
      <c r="B35" s="31"/>
      <c r="C35" s="31"/>
      <c r="D35" s="3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" customHeight="1" x14ac:dyDescent="0.2">
      <c r="A36" s="31"/>
      <c r="B36" s="31"/>
      <c r="C36" s="31"/>
      <c r="D36" s="3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2">
      <c r="A37" s="31"/>
      <c r="B37" s="31"/>
      <c r="C37" s="31"/>
      <c r="D37" s="3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2">
      <c r="A38" s="31"/>
      <c r="B38" s="31"/>
      <c r="C38" s="31"/>
      <c r="D38" s="3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" customHeight="1" x14ac:dyDescent="0.2">
      <c r="A39" s="31"/>
      <c r="B39" s="32"/>
      <c r="C39" s="31"/>
      <c r="D39" s="3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" customHeight="1" x14ac:dyDescent="0.2">
      <c r="A41" t="s">
        <v>12</v>
      </c>
      <c r="B41" s="5"/>
      <c r="C41" s="4"/>
      <c r="D41" s="4"/>
      <c r="E41" s="4"/>
      <c r="F41" s="4"/>
      <c r="G41" s="4"/>
      <c r="J41" s="10"/>
      <c r="K41" s="4"/>
      <c r="L41" s="4"/>
      <c r="M41" s="4"/>
      <c r="N41" s="4"/>
      <c r="O41" s="4"/>
    </row>
    <row r="42" spans="1:19" ht="15" customHeight="1" x14ac:dyDescent="0.2">
      <c r="B42" s="5"/>
      <c r="C42" s="5"/>
      <c r="D42" s="6"/>
      <c r="E42" s="6"/>
      <c r="F42" s="6"/>
      <c r="G42" s="5"/>
      <c r="J42" s="6"/>
      <c r="K42" s="6"/>
      <c r="L42" s="6"/>
      <c r="M42" s="6"/>
      <c r="N42" s="6"/>
      <c r="O42" s="8"/>
      <c r="P42" s="8"/>
      <c r="Q42" s="8"/>
      <c r="R42" s="8"/>
      <c r="S42" s="8"/>
    </row>
    <row r="43" spans="1:19" ht="15" customHeight="1" x14ac:dyDescent="0.2">
      <c r="A43" s="5"/>
      <c r="C43" s="5"/>
      <c r="D43" s="6"/>
      <c r="E43" s="6"/>
      <c r="F43" s="6"/>
      <c r="G43" s="5"/>
      <c r="J43" s="6"/>
      <c r="K43" s="6"/>
      <c r="L43" s="6"/>
      <c r="M43" s="6"/>
      <c r="N43" s="6"/>
      <c r="O43" s="8"/>
      <c r="P43" s="8"/>
      <c r="Q43" s="8"/>
      <c r="R43" s="8"/>
      <c r="S43" s="8"/>
    </row>
  </sheetData>
  <sheetProtection algorithmName="SHA-512" hashValue="7+csEddYAYtHAgJsPU0iUVt7HryWhr6qOFnQu3kH4B0+bLQscIxDA+/I5CwJphLJYUC40pJbWwVblQnr1g79VA==" saltValue="ppHg4bGRsyjEdww9OOqf3w==" spinCount="100000" sheet="1" objects="1" scenarios="1"/>
  <mergeCells count="2">
    <mergeCell ref="C4:D4"/>
    <mergeCell ref="C5:D5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Sammelbescheinigung Seite 1</vt:lpstr>
      <vt:lpstr>Sammelbescheinigung Seite 2</vt:lpstr>
      <vt:lpstr>Sammelbescheinigung Seite 3</vt:lpstr>
      <vt:lpstr>Einverständnis TN Version 1</vt:lpstr>
      <vt:lpstr>Einverständnis TN Version 2</vt:lpstr>
      <vt:lpstr>'Einverständnis TN Version 1'!Druckbereich</vt:lpstr>
      <vt:lpstr>'Sammelbescheinigung Seite 1'!Druckbereich</vt:lpstr>
      <vt:lpstr>'Sammelbescheinigung Seite 2'!Druckbereich</vt:lpstr>
      <vt:lpstr>'Sammelbescheinigung Seite 3'!Druckbereich</vt:lpstr>
    </vt:vector>
  </TitlesOfParts>
  <Manager>maik.schreiber@nbank.de</Manager>
  <Company>NBank - Arbeitsmarktförderung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Sammelbescheinigung ALG</dc:title>
  <dc:creator>Schreiber, Maik</dc:creator>
  <cp:keywords>ESF</cp:keywords>
  <cp:lastModifiedBy>Nortmeyer, Lena</cp:lastModifiedBy>
  <cp:lastPrinted>2022-03-28T04:55:25Z</cp:lastPrinted>
  <dcterms:created xsi:type="dcterms:W3CDTF">2007-03-19T14:47:42Z</dcterms:created>
  <dcterms:modified xsi:type="dcterms:W3CDTF">2023-07-19T11:55:58Z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10/5/2016 1:21:38 PM</vt:lpwstr>
  </property>
  <property fmtid="{D5CDD505-2E9C-101B-9397-08002B2CF9AE}" pid="3" name="OS_LastOpenUser">
    <vt:lpwstr>MAIK.SCHREIBER</vt:lpwstr>
  </property>
  <property fmtid="{D5CDD505-2E9C-101B-9397-08002B2CF9AE}" pid="4" name="os_autosavelastposition84826">
    <vt:lpwstr>Sammelbescheinigung|316|3</vt:lpwstr>
  </property>
  <property fmtid="{D5CDD505-2E9C-101B-9397-08002B2CF9AE}" pid="5" name="OS_LastSave">
    <vt:lpwstr>10/4/2016 1:55:58 PM</vt:lpwstr>
  </property>
  <property fmtid="{D5CDD505-2E9C-101B-9397-08002B2CF9AE}" pid="6" name="OS_LastSaveUser">
    <vt:lpwstr>MAIK.SCHREIBER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