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skadi.beneke\Desktop\"/>
    </mc:Choice>
  </mc:AlternateContent>
  <bookViews>
    <workbookView xWindow="0" yWindow="0" windowWidth="19200" windowHeight="12150" tabRatio="468"/>
  </bookViews>
  <sheets>
    <sheet name="Sammelbescheinigung" sheetId="1" r:id="rId1"/>
    <sheet name="Einverständnis TN Version 1" sheetId="2" r:id="rId2"/>
    <sheet name="Einverständnis TN Version 2" sheetId="5" r:id="rId3"/>
    <sheet name="Daten für die Sammelbesch" sheetId="3" r:id="rId4"/>
  </sheets>
  <definedNames>
    <definedName name="_xlnm.Print_Area" localSheetId="1">'Einverständnis TN Version 1'!$A$1:$F$35</definedName>
    <definedName name="_xlnm.Print_Area" localSheetId="0">Sammelbescheinigung!$A$1:$AN$46</definedName>
  </definedNames>
  <calcPr calcId="162913"/>
</workbook>
</file>

<file path=xl/calcChain.xml><?xml version="1.0" encoding="utf-8"?>
<calcChain xmlns="http://schemas.openxmlformats.org/spreadsheetml/2006/main">
  <c r="N37" i="1" l="1"/>
  <c r="N36" i="1"/>
  <c r="N35" i="1"/>
  <c r="N34" i="1"/>
  <c r="N33" i="1"/>
  <c r="N32" i="1"/>
  <c r="N31" i="1"/>
  <c r="N30" i="1"/>
  <c r="O30" i="1" s="1"/>
  <c r="T30" i="1" s="1"/>
  <c r="N29" i="1"/>
  <c r="N28" i="1"/>
  <c r="N27" i="1"/>
  <c r="O27" i="1" s="1"/>
  <c r="N26" i="1"/>
  <c r="O26" i="1" s="1"/>
  <c r="N25" i="1"/>
  <c r="N24" i="1"/>
  <c r="N23" i="1"/>
  <c r="N22" i="1"/>
  <c r="O22" i="1" s="1"/>
  <c r="N21" i="1"/>
  <c r="N20" i="1"/>
  <c r="N19" i="1"/>
  <c r="O19" i="1" s="1"/>
  <c r="N18" i="1"/>
  <c r="O18" i="1" s="1"/>
  <c r="N17" i="1"/>
  <c r="N16" i="1"/>
  <c r="N15" i="1"/>
  <c r="O15" i="1" s="1"/>
  <c r="N14" i="1"/>
  <c r="O14" i="1" s="1"/>
  <c r="N13" i="1"/>
  <c r="O13" i="1" s="1"/>
  <c r="S13" i="1" s="1"/>
  <c r="G13" i="1"/>
  <c r="AI38" i="1"/>
  <c r="AI50" i="1" s="1"/>
  <c r="AI76" i="1" s="1"/>
  <c r="AI88" i="1" s="1"/>
  <c r="AI114" i="1" s="1"/>
  <c r="AI126" i="1" s="1"/>
  <c r="AI152" i="1" s="1"/>
  <c r="A1" i="3"/>
  <c r="AF151" i="1"/>
  <c r="AE151" i="1"/>
  <c r="AD151" i="1"/>
  <c r="AC151" i="1"/>
  <c r="N151" i="1"/>
  <c r="O151" i="1"/>
  <c r="U151" i="1" s="1"/>
  <c r="L151" i="1"/>
  <c r="M151" i="1" s="1"/>
  <c r="P151" i="1" s="1"/>
  <c r="K151" i="1"/>
  <c r="G151" i="1"/>
  <c r="AF150" i="1"/>
  <c r="AE150" i="1"/>
  <c r="AD150" i="1"/>
  <c r="AC150" i="1"/>
  <c r="N150" i="1"/>
  <c r="O150" i="1"/>
  <c r="L150" i="1"/>
  <c r="M150" i="1" s="1"/>
  <c r="P150" i="1" s="1"/>
  <c r="Q150" i="1" s="1"/>
  <c r="K150" i="1"/>
  <c r="G150" i="1"/>
  <c r="AF149" i="1"/>
  <c r="AE149" i="1"/>
  <c r="AD149" i="1"/>
  <c r="AC149" i="1"/>
  <c r="N149" i="1"/>
  <c r="O149" i="1" s="1"/>
  <c r="L149" i="1"/>
  <c r="M149" i="1"/>
  <c r="K149" i="1"/>
  <c r="G149" i="1"/>
  <c r="AF148" i="1"/>
  <c r="AE148" i="1"/>
  <c r="AD148" i="1"/>
  <c r="AC148" i="1"/>
  <c r="N148" i="1"/>
  <c r="O148" i="1" s="1"/>
  <c r="V148" i="1" s="1"/>
  <c r="L148" i="1"/>
  <c r="M148" i="1"/>
  <c r="K148" i="1"/>
  <c r="G148" i="1"/>
  <c r="AF147" i="1"/>
  <c r="AE147" i="1"/>
  <c r="AD147" i="1"/>
  <c r="AC147" i="1"/>
  <c r="N147" i="1"/>
  <c r="O147" i="1"/>
  <c r="X147" i="1" s="1"/>
  <c r="L147" i="1"/>
  <c r="M147" i="1" s="1"/>
  <c r="P147" i="1" s="1"/>
  <c r="K147" i="1"/>
  <c r="G147" i="1"/>
  <c r="AF146" i="1"/>
  <c r="AE146" i="1"/>
  <c r="AD146" i="1"/>
  <c r="AC146" i="1"/>
  <c r="N146" i="1"/>
  <c r="O146" i="1"/>
  <c r="T146" i="1" s="1"/>
  <c r="L146" i="1"/>
  <c r="M146" i="1" s="1"/>
  <c r="K146" i="1"/>
  <c r="G146" i="1"/>
  <c r="AF145" i="1"/>
  <c r="AE145" i="1"/>
  <c r="AD145" i="1"/>
  <c r="AC145" i="1"/>
  <c r="N145" i="1"/>
  <c r="O145" i="1" s="1"/>
  <c r="T145" i="1" s="1"/>
  <c r="L145" i="1"/>
  <c r="M145" i="1"/>
  <c r="K145" i="1"/>
  <c r="G145" i="1"/>
  <c r="AF144" i="1"/>
  <c r="AE144" i="1"/>
  <c r="AD144" i="1"/>
  <c r="AC144" i="1"/>
  <c r="N144" i="1"/>
  <c r="O144" i="1" s="1"/>
  <c r="W144" i="1" s="1"/>
  <c r="L144" i="1"/>
  <c r="M144" i="1"/>
  <c r="K144" i="1"/>
  <c r="G144" i="1"/>
  <c r="AF143" i="1"/>
  <c r="AE143" i="1"/>
  <c r="AD143" i="1"/>
  <c r="AC143" i="1"/>
  <c r="N143" i="1"/>
  <c r="O143" i="1"/>
  <c r="V143" i="1" s="1"/>
  <c r="L143" i="1"/>
  <c r="M143" i="1" s="1"/>
  <c r="P143" i="1" s="1"/>
  <c r="AA143" i="1" s="1"/>
  <c r="K143" i="1"/>
  <c r="G143" i="1"/>
  <c r="AF142" i="1"/>
  <c r="AE142" i="1"/>
  <c r="AD142" i="1"/>
  <c r="AC142" i="1"/>
  <c r="N142" i="1"/>
  <c r="O142" i="1"/>
  <c r="V142" i="1" s="1"/>
  <c r="L142" i="1"/>
  <c r="M142" i="1" s="1"/>
  <c r="K142" i="1"/>
  <c r="G142" i="1"/>
  <c r="AF141" i="1"/>
  <c r="AE141" i="1"/>
  <c r="AD141" i="1"/>
  <c r="AC141" i="1"/>
  <c r="N141" i="1"/>
  <c r="O141" i="1" s="1"/>
  <c r="X141" i="1" s="1"/>
  <c r="L141" i="1"/>
  <c r="M141" i="1"/>
  <c r="K141" i="1"/>
  <c r="G141" i="1"/>
  <c r="AF140" i="1"/>
  <c r="AE140" i="1"/>
  <c r="AD140" i="1"/>
  <c r="AC140" i="1"/>
  <c r="N140" i="1"/>
  <c r="O140" i="1" s="1"/>
  <c r="L140" i="1"/>
  <c r="M140" i="1"/>
  <c r="K140" i="1"/>
  <c r="G140" i="1"/>
  <c r="AF139" i="1"/>
  <c r="AE139" i="1"/>
  <c r="AD139" i="1"/>
  <c r="AC139" i="1"/>
  <c r="N139" i="1"/>
  <c r="O139" i="1"/>
  <c r="W139" i="1" s="1"/>
  <c r="L139" i="1"/>
  <c r="M139" i="1" s="1"/>
  <c r="P139" i="1" s="1"/>
  <c r="AA139" i="1" s="1"/>
  <c r="K139" i="1"/>
  <c r="G139" i="1"/>
  <c r="AF138" i="1"/>
  <c r="AE138" i="1"/>
  <c r="AD138" i="1"/>
  <c r="AC138" i="1"/>
  <c r="N138" i="1"/>
  <c r="O138" i="1"/>
  <c r="L138" i="1"/>
  <c r="M138" i="1" s="1"/>
  <c r="P138" i="1" s="1"/>
  <c r="S138" i="1" s="1"/>
  <c r="K138" i="1"/>
  <c r="G138" i="1"/>
  <c r="AF137" i="1"/>
  <c r="AE137" i="1"/>
  <c r="AD137" i="1"/>
  <c r="AC137" i="1"/>
  <c r="N137" i="1"/>
  <c r="O137" i="1" s="1"/>
  <c r="L137" i="1"/>
  <c r="M137" i="1"/>
  <c r="K137" i="1"/>
  <c r="G137" i="1"/>
  <c r="AF136" i="1"/>
  <c r="AE136" i="1"/>
  <c r="AD136" i="1"/>
  <c r="AC136" i="1"/>
  <c r="N136" i="1"/>
  <c r="O136" i="1" s="1"/>
  <c r="W136" i="1" s="1"/>
  <c r="L136" i="1"/>
  <c r="M136" i="1"/>
  <c r="K136" i="1"/>
  <c r="G136" i="1"/>
  <c r="AF135" i="1"/>
  <c r="AE135" i="1"/>
  <c r="AD135" i="1"/>
  <c r="AC135" i="1"/>
  <c r="N135" i="1"/>
  <c r="O135" i="1"/>
  <c r="T135" i="1" s="1"/>
  <c r="L135" i="1"/>
  <c r="M135" i="1" s="1"/>
  <c r="K135" i="1"/>
  <c r="G135" i="1"/>
  <c r="AF134" i="1"/>
  <c r="AE134" i="1"/>
  <c r="AD134" i="1"/>
  <c r="AC134" i="1"/>
  <c r="N134" i="1"/>
  <c r="O134" i="1"/>
  <c r="L134" i="1"/>
  <c r="M134" i="1" s="1"/>
  <c r="K134" i="1"/>
  <c r="G134" i="1"/>
  <c r="AF133" i="1"/>
  <c r="AE133" i="1"/>
  <c r="AD133" i="1"/>
  <c r="AC133" i="1"/>
  <c r="N133" i="1"/>
  <c r="O133" i="1" s="1"/>
  <c r="L133" i="1"/>
  <c r="M133" i="1" s="1"/>
  <c r="P133" i="1" s="1"/>
  <c r="K133" i="1"/>
  <c r="G133" i="1"/>
  <c r="AF132" i="1"/>
  <c r="AE132" i="1"/>
  <c r="AD132" i="1"/>
  <c r="AC132" i="1"/>
  <c r="N132" i="1"/>
  <c r="O132" i="1"/>
  <c r="U132" i="1" s="1"/>
  <c r="L132" i="1"/>
  <c r="M132" i="1"/>
  <c r="K132" i="1"/>
  <c r="G132" i="1"/>
  <c r="AF131" i="1"/>
  <c r="AE131" i="1"/>
  <c r="AD131" i="1"/>
  <c r="AC131" i="1"/>
  <c r="N131" i="1"/>
  <c r="O131" i="1" s="1"/>
  <c r="X131" i="1" s="1"/>
  <c r="L131" i="1"/>
  <c r="M131" i="1"/>
  <c r="K131" i="1"/>
  <c r="G131" i="1"/>
  <c r="AF130" i="1"/>
  <c r="AE130" i="1"/>
  <c r="AD130" i="1"/>
  <c r="AC130" i="1"/>
  <c r="N130" i="1"/>
  <c r="O130" i="1"/>
  <c r="T130" i="1" s="1"/>
  <c r="L130" i="1"/>
  <c r="M130" i="1" s="1"/>
  <c r="K130" i="1"/>
  <c r="G130" i="1"/>
  <c r="AF129" i="1"/>
  <c r="AE129" i="1"/>
  <c r="AD129" i="1"/>
  <c r="AC129" i="1"/>
  <c r="N129" i="1"/>
  <c r="O129" i="1"/>
  <c r="V129" i="1" s="1"/>
  <c r="L129" i="1"/>
  <c r="M129" i="1" s="1"/>
  <c r="K129" i="1"/>
  <c r="G129" i="1"/>
  <c r="AF128" i="1"/>
  <c r="AE128" i="1"/>
  <c r="AD128" i="1"/>
  <c r="AC128" i="1"/>
  <c r="N128" i="1"/>
  <c r="O128" i="1"/>
  <c r="L128" i="1"/>
  <c r="M128" i="1"/>
  <c r="P128" i="1" s="1"/>
  <c r="K128" i="1"/>
  <c r="G128" i="1"/>
  <c r="AF127" i="1"/>
  <c r="AD127" i="1"/>
  <c r="AC127" i="1"/>
  <c r="N127" i="1"/>
  <c r="O127" i="1"/>
  <c r="T127" i="1" s="1"/>
  <c r="L127" i="1"/>
  <c r="M127" i="1"/>
  <c r="P127" i="1" s="1"/>
  <c r="S127" i="1" s="1"/>
  <c r="K127" i="1"/>
  <c r="G127" i="1"/>
  <c r="AF113" i="1"/>
  <c r="AE113" i="1"/>
  <c r="AD113" i="1"/>
  <c r="AC113" i="1"/>
  <c r="N113" i="1"/>
  <c r="O113" i="1"/>
  <c r="U113" i="1" s="1"/>
  <c r="L113" i="1"/>
  <c r="M113" i="1" s="1"/>
  <c r="K113" i="1"/>
  <c r="G113" i="1"/>
  <c r="AF112" i="1"/>
  <c r="AE112" i="1"/>
  <c r="AD112" i="1"/>
  <c r="AC112" i="1"/>
  <c r="N112" i="1"/>
  <c r="O112" i="1"/>
  <c r="X112" i="1" s="1"/>
  <c r="L112" i="1"/>
  <c r="M112" i="1"/>
  <c r="K112" i="1"/>
  <c r="G112" i="1"/>
  <c r="AF111" i="1"/>
  <c r="AE111" i="1"/>
  <c r="AD111" i="1"/>
  <c r="AC111" i="1"/>
  <c r="N111" i="1"/>
  <c r="O111" i="1" s="1"/>
  <c r="L111" i="1"/>
  <c r="M111" i="1"/>
  <c r="P111" i="1" s="1"/>
  <c r="S111" i="1" s="1"/>
  <c r="K111" i="1"/>
  <c r="G111" i="1"/>
  <c r="AF110" i="1"/>
  <c r="AE110" i="1"/>
  <c r="AD110" i="1"/>
  <c r="AC110" i="1"/>
  <c r="N110" i="1"/>
  <c r="O110" i="1" s="1"/>
  <c r="X110" i="1" s="1"/>
  <c r="L110" i="1"/>
  <c r="M110" i="1"/>
  <c r="K110" i="1"/>
  <c r="G110" i="1"/>
  <c r="AF109" i="1"/>
  <c r="AE109" i="1"/>
  <c r="AD109" i="1"/>
  <c r="AC109" i="1"/>
  <c r="N109" i="1"/>
  <c r="O109" i="1"/>
  <c r="T109" i="1" s="1"/>
  <c r="L109" i="1"/>
  <c r="M109" i="1"/>
  <c r="K109" i="1"/>
  <c r="G109" i="1"/>
  <c r="AF108" i="1"/>
  <c r="AE108" i="1"/>
  <c r="AD108" i="1"/>
  <c r="AC108" i="1"/>
  <c r="N108" i="1"/>
  <c r="O108" i="1"/>
  <c r="U108" i="1" s="1"/>
  <c r="L108" i="1"/>
  <c r="M108" i="1" s="1"/>
  <c r="P108" i="1" s="1"/>
  <c r="AA108" i="1" s="1"/>
  <c r="K108" i="1"/>
  <c r="G108" i="1"/>
  <c r="AF107" i="1"/>
  <c r="AE107" i="1"/>
  <c r="AD107" i="1"/>
  <c r="AC107" i="1"/>
  <c r="N107" i="1"/>
  <c r="O107" i="1"/>
  <c r="P107" i="1" s="1"/>
  <c r="L107" i="1"/>
  <c r="M107" i="1"/>
  <c r="K107" i="1"/>
  <c r="G107" i="1"/>
  <c r="AF106" i="1"/>
  <c r="AE106" i="1"/>
  <c r="AD106" i="1"/>
  <c r="AC106" i="1"/>
  <c r="N106" i="1"/>
  <c r="O106" i="1" s="1"/>
  <c r="L106" i="1"/>
  <c r="M106" i="1"/>
  <c r="P106" i="1" s="1"/>
  <c r="AA106" i="1" s="1"/>
  <c r="K106" i="1"/>
  <c r="G106" i="1"/>
  <c r="AF105" i="1"/>
  <c r="AE105" i="1"/>
  <c r="AD105" i="1"/>
  <c r="AC105" i="1"/>
  <c r="N105" i="1"/>
  <c r="O105" i="1"/>
  <c r="V105" i="1" s="1"/>
  <c r="L105" i="1"/>
  <c r="M105" i="1"/>
  <c r="K105" i="1"/>
  <c r="G105" i="1"/>
  <c r="AF104" i="1"/>
  <c r="AE104" i="1"/>
  <c r="AD104" i="1"/>
  <c r="AC104" i="1"/>
  <c r="N104" i="1"/>
  <c r="O104" i="1"/>
  <c r="X104" i="1" s="1"/>
  <c r="L104" i="1"/>
  <c r="M104" i="1" s="1"/>
  <c r="K104" i="1"/>
  <c r="G104" i="1"/>
  <c r="AF103" i="1"/>
  <c r="AE103" i="1"/>
  <c r="AD103" i="1"/>
  <c r="AC103" i="1"/>
  <c r="N103" i="1"/>
  <c r="O103" i="1"/>
  <c r="L103" i="1"/>
  <c r="M103" i="1"/>
  <c r="P103" i="1" s="1"/>
  <c r="AA103" i="1" s="1"/>
  <c r="K103" i="1"/>
  <c r="G103" i="1"/>
  <c r="AF102" i="1"/>
  <c r="AE102" i="1"/>
  <c r="AD102" i="1"/>
  <c r="AC102" i="1"/>
  <c r="N102" i="1"/>
  <c r="O102" i="1" s="1"/>
  <c r="U102" i="1" s="1"/>
  <c r="L102" i="1"/>
  <c r="M102" i="1"/>
  <c r="K102" i="1"/>
  <c r="G102" i="1"/>
  <c r="AF101" i="1"/>
  <c r="AE101" i="1"/>
  <c r="AD101" i="1"/>
  <c r="AC101" i="1"/>
  <c r="N101" i="1"/>
  <c r="O101" i="1" s="1"/>
  <c r="V101" i="1" s="1"/>
  <c r="L101" i="1"/>
  <c r="M101" i="1" s="1"/>
  <c r="K101" i="1"/>
  <c r="G101" i="1"/>
  <c r="AF100" i="1"/>
  <c r="AE100" i="1"/>
  <c r="AD100" i="1"/>
  <c r="AC100" i="1"/>
  <c r="N100" i="1"/>
  <c r="O100" i="1"/>
  <c r="W100" i="1" s="1"/>
  <c r="L100" i="1"/>
  <c r="M100" i="1"/>
  <c r="K100" i="1"/>
  <c r="G100" i="1"/>
  <c r="AF99" i="1"/>
  <c r="AE99" i="1"/>
  <c r="AD99" i="1"/>
  <c r="AC99" i="1"/>
  <c r="N99" i="1"/>
  <c r="O99" i="1"/>
  <c r="T99" i="1" s="1"/>
  <c r="L99" i="1"/>
  <c r="M99" i="1" s="1"/>
  <c r="P99" i="1" s="1"/>
  <c r="AA99" i="1" s="1"/>
  <c r="K99" i="1"/>
  <c r="G99" i="1"/>
  <c r="AF98" i="1"/>
  <c r="AE98" i="1"/>
  <c r="AD98" i="1"/>
  <c r="AC98" i="1"/>
  <c r="N98" i="1"/>
  <c r="O98" i="1"/>
  <c r="X98" i="1" s="1"/>
  <c r="L98" i="1"/>
  <c r="M98" i="1"/>
  <c r="K98" i="1"/>
  <c r="G98" i="1"/>
  <c r="AF97" i="1"/>
  <c r="AE97" i="1"/>
  <c r="AD97" i="1"/>
  <c r="AC97" i="1"/>
  <c r="N97" i="1"/>
  <c r="O97" i="1" s="1"/>
  <c r="X97" i="1" s="1"/>
  <c r="L97" i="1"/>
  <c r="M97" i="1"/>
  <c r="K97" i="1"/>
  <c r="G97" i="1"/>
  <c r="AF96" i="1"/>
  <c r="AE96" i="1"/>
  <c r="AD96" i="1"/>
  <c r="AC96" i="1"/>
  <c r="N96" i="1"/>
  <c r="O96" i="1" s="1"/>
  <c r="U96" i="1" s="1"/>
  <c r="L96" i="1"/>
  <c r="M96" i="1" s="1"/>
  <c r="K96" i="1"/>
  <c r="G96" i="1"/>
  <c r="AF95" i="1"/>
  <c r="AE95" i="1"/>
  <c r="AD95" i="1"/>
  <c r="AC95" i="1"/>
  <c r="N95" i="1"/>
  <c r="O95" i="1"/>
  <c r="V95" i="1" s="1"/>
  <c r="L95" i="1"/>
  <c r="M95" i="1"/>
  <c r="K95" i="1"/>
  <c r="G95" i="1"/>
  <c r="AF94" i="1"/>
  <c r="AE94" i="1"/>
  <c r="AD94" i="1"/>
  <c r="AC94" i="1"/>
  <c r="N94" i="1"/>
  <c r="O94" i="1" s="1"/>
  <c r="T94" i="1" s="1"/>
  <c r="L94" i="1"/>
  <c r="M94" i="1" s="1"/>
  <c r="K94" i="1"/>
  <c r="G94" i="1"/>
  <c r="AF93" i="1"/>
  <c r="AE93" i="1"/>
  <c r="AD93" i="1"/>
  <c r="AC93" i="1"/>
  <c r="N93" i="1"/>
  <c r="O93" i="1"/>
  <c r="U93" i="1" s="1"/>
  <c r="L93" i="1"/>
  <c r="M93" i="1"/>
  <c r="K93" i="1"/>
  <c r="G93" i="1"/>
  <c r="AF92" i="1"/>
  <c r="AE92" i="1"/>
  <c r="AD92" i="1"/>
  <c r="AC92" i="1"/>
  <c r="N92" i="1"/>
  <c r="O92" i="1"/>
  <c r="L92" i="1"/>
  <c r="M92" i="1"/>
  <c r="K92" i="1"/>
  <c r="G92" i="1"/>
  <c r="AF91" i="1"/>
  <c r="AE91" i="1"/>
  <c r="AD91" i="1"/>
  <c r="AC91" i="1"/>
  <c r="N91" i="1"/>
  <c r="O91" i="1" s="1"/>
  <c r="T91" i="1" s="1"/>
  <c r="L91" i="1"/>
  <c r="M91" i="1" s="1"/>
  <c r="K91" i="1"/>
  <c r="G91" i="1"/>
  <c r="AF90" i="1"/>
  <c r="AE90" i="1"/>
  <c r="AD90" i="1"/>
  <c r="AC90" i="1"/>
  <c r="N90" i="1"/>
  <c r="O90" i="1"/>
  <c r="X90" i="1" s="1"/>
  <c r="L90" i="1"/>
  <c r="M90" i="1"/>
  <c r="K90" i="1"/>
  <c r="G90" i="1"/>
  <c r="AF89" i="1"/>
  <c r="AD89" i="1"/>
  <c r="AC89" i="1"/>
  <c r="N89" i="1"/>
  <c r="O89" i="1"/>
  <c r="W89" i="1" s="1"/>
  <c r="L89" i="1"/>
  <c r="M89" i="1"/>
  <c r="K89" i="1"/>
  <c r="G89" i="1"/>
  <c r="AF75" i="1"/>
  <c r="AE75" i="1"/>
  <c r="AD75" i="1"/>
  <c r="AC75" i="1"/>
  <c r="N75" i="1"/>
  <c r="O75" i="1" s="1"/>
  <c r="L75" i="1"/>
  <c r="M75" i="1" s="1"/>
  <c r="P75" i="1" s="1"/>
  <c r="K75" i="1"/>
  <c r="G75" i="1"/>
  <c r="AF74" i="1"/>
  <c r="AE74" i="1"/>
  <c r="AD74" i="1"/>
  <c r="AC74" i="1"/>
  <c r="N74" i="1"/>
  <c r="O74" i="1"/>
  <c r="V74" i="1" s="1"/>
  <c r="L74" i="1"/>
  <c r="M74" i="1"/>
  <c r="K74" i="1"/>
  <c r="G74" i="1"/>
  <c r="AF73" i="1"/>
  <c r="AE73" i="1"/>
  <c r="AD73" i="1"/>
  <c r="AC73" i="1"/>
  <c r="N73" i="1"/>
  <c r="O73" i="1" s="1"/>
  <c r="S73" i="1" s="1"/>
  <c r="L73" i="1"/>
  <c r="M73" i="1" s="1"/>
  <c r="K73" i="1"/>
  <c r="G73" i="1"/>
  <c r="AF72" i="1"/>
  <c r="AE72" i="1"/>
  <c r="AD72" i="1"/>
  <c r="AC72" i="1"/>
  <c r="N72" i="1"/>
  <c r="O72" i="1"/>
  <c r="L72" i="1"/>
  <c r="M72" i="1"/>
  <c r="K72" i="1"/>
  <c r="G72" i="1"/>
  <c r="AF71" i="1"/>
  <c r="AE71" i="1"/>
  <c r="AD71" i="1"/>
  <c r="AC71" i="1"/>
  <c r="N71" i="1"/>
  <c r="O71" i="1" s="1"/>
  <c r="L71" i="1"/>
  <c r="M71" i="1" s="1"/>
  <c r="K71" i="1"/>
  <c r="G71" i="1"/>
  <c r="AF70" i="1"/>
  <c r="AE70" i="1"/>
  <c r="AD70" i="1"/>
  <c r="AC70" i="1"/>
  <c r="N70" i="1"/>
  <c r="O70" i="1"/>
  <c r="P70" i="1" s="1"/>
  <c r="Q70" i="1" s="1"/>
  <c r="L70" i="1"/>
  <c r="M70" i="1"/>
  <c r="K70" i="1"/>
  <c r="G70" i="1"/>
  <c r="AF69" i="1"/>
  <c r="AE69" i="1"/>
  <c r="AD69" i="1"/>
  <c r="AC69" i="1"/>
  <c r="N69" i="1"/>
  <c r="O69" i="1" s="1"/>
  <c r="U69" i="1" s="1"/>
  <c r="L69" i="1"/>
  <c r="M69" i="1" s="1"/>
  <c r="P69" i="1" s="1"/>
  <c r="K69" i="1"/>
  <c r="G69" i="1"/>
  <c r="AF68" i="1"/>
  <c r="AE68" i="1"/>
  <c r="AD68" i="1"/>
  <c r="AC68" i="1"/>
  <c r="N68" i="1"/>
  <c r="O68" i="1"/>
  <c r="S68" i="1" s="1"/>
  <c r="L68" i="1"/>
  <c r="M68" i="1"/>
  <c r="K68" i="1"/>
  <c r="G68" i="1"/>
  <c r="AF67" i="1"/>
  <c r="AE67" i="1"/>
  <c r="AD67" i="1"/>
  <c r="AC67" i="1"/>
  <c r="N67" i="1"/>
  <c r="O67" i="1" s="1"/>
  <c r="L67" i="1"/>
  <c r="M67" i="1" s="1"/>
  <c r="P67" i="1" s="1"/>
  <c r="AA67" i="1" s="1"/>
  <c r="K67" i="1"/>
  <c r="G67" i="1"/>
  <c r="AF66" i="1"/>
  <c r="AE66" i="1"/>
  <c r="AD66" i="1"/>
  <c r="AC66" i="1"/>
  <c r="N66" i="1"/>
  <c r="O66" i="1"/>
  <c r="V66" i="1" s="1"/>
  <c r="L66" i="1"/>
  <c r="M66" i="1"/>
  <c r="K66" i="1"/>
  <c r="G66" i="1"/>
  <c r="AF65" i="1"/>
  <c r="AE65" i="1"/>
  <c r="AD65" i="1"/>
  <c r="AC65" i="1"/>
  <c r="N65" i="1"/>
  <c r="O65" i="1" s="1"/>
  <c r="T65" i="1" s="1"/>
  <c r="L65" i="1"/>
  <c r="M65" i="1" s="1"/>
  <c r="P65" i="1" s="1"/>
  <c r="K65" i="1"/>
  <c r="G65" i="1"/>
  <c r="AF64" i="1"/>
  <c r="AE64" i="1"/>
  <c r="AD64" i="1"/>
  <c r="AC64" i="1"/>
  <c r="N64" i="1"/>
  <c r="O64" i="1"/>
  <c r="U64" i="1" s="1"/>
  <c r="L64" i="1"/>
  <c r="M64" i="1"/>
  <c r="K64" i="1"/>
  <c r="G64" i="1"/>
  <c r="AF63" i="1"/>
  <c r="AE63" i="1"/>
  <c r="AD63" i="1"/>
  <c r="AC63" i="1"/>
  <c r="N63" i="1"/>
  <c r="O63" i="1" s="1"/>
  <c r="L63" i="1"/>
  <c r="M63" i="1" s="1"/>
  <c r="K63" i="1"/>
  <c r="G63" i="1"/>
  <c r="AF62" i="1"/>
  <c r="AE62" i="1"/>
  <c r="AD62" i="1"/>
  <c r="AC62" i="1"/>
  <c r="N62" i="1"/>
  <c r="O62" i="1"/>
  <c r="V62" i="1" s="1"/>
  <c r="L62" i="1"/>
  <c r="M62" i="1"/>
  <c r="K62" i="1"/>
  <c r="G62" i="1"/>
  <c r="AF61" i="1"/>
  <c r="AE61" i="1"/>
  <c r="AD61" i="1"/>
  <c r="AC61" i="1"/>
  <c r="N61" i="1"/>
  <c r="O61" i="1"/>
  <c r="X61" i="1" s="1"/>
  <c r="L61" i="1"/>
  <c r="M61" i="1" s="1"/>
  <c r="K61" i="1"/>
  <c r="G61" i="1"/>
  <c r="AF60" i="1"/>
  <c r="AE60" i="1"/>
  <c r="AD60" i="1"/>
  <c r="AC60" i="1"/>
  <c r="N60" i="1"/>
  <c r="O60" i="1" s="1"/>
  <c r="L60" i="1"/>
  <c r="M60" i="1" s="1"/>
  <c r="K60" i="1"/>
  <c r="G60" i="1"/>
  <c r="AF59" i="1"/>
  <c r="AE59" i="1"/>
  <c r="AD59" i="1"/>
  <c r="AC59" i="1"/>
  <c r="N59" i="1"/>
  <c r="O59" i="1"/>
  <c r="L59" i="1"/>
  <c r="M59" i="1" s="1"/>
  <c r="K59" i="1"/>
  <c r="G59" i="1"/>
  <c r="AF58" i="1"/>
  <c r="AE58" i="1"/>
  <c r="AD58" i="1"/>
  <c r="AC58" i="1"/>
  <c r="N58" i="1"/>
  <c r="O58" i="1"/>
  <c r="S58" i="1" s="1"/>
  <c r="L58" i="1"/>
  <c r="M58" i="1" s="1"/>
  <c r="K58" i="1"/>
  <c r="G58" i="1"/>
  <c r="AF57" i="1"/>
  <c r="AE57" i="1"/>
  <c r="AD57" i="1"/>
  <c r="AC57" i="1"/>
  <c r="N57" i="1"/>
  <c r="O57" i="1"/>
  <c r="W57" i="1" s="1"/>
  <c r="L57" i="1"/>
  <c r="M57" i="1" s="1"/>
  <c r="K57" i="1"/>
  <c r="G57" i="1"/>
  <c r="AF56" i="1"/>
  <c r="AE56" i="1"/>
  <c r="AD56" i="1"/>
  <c r="AC56" i="1"/>
  <c r="N56" i="1"/>
  <c r="O56" i="1" s="1"/>
  <c r="X56" i="1" s="1"/>
  <c r="L56" i="1"/>
  <c r="M56" i="1"/>
  <c r="K56" i="1"/>
  <c r="G56" i="1"/>
  <c r="AF55" i="1"/>
  <c r="AE55" i="1"/>
  <c r="AD55" i="1"/>
  <c r="AC55" i="1"/>
  <c r="N55" i="1"/>
  <c r="O55" i="1"/>
  <c r="L55" i="1"/>
  <c r="M55" i="1"/>
  <c r="K55" i="1"/>
  <c r="G55" i="1"/>
  <c r="AF54" i="1"/>
  <c r="AE54" i="1"/>
  <c r="AD54" i="1"/>
  <c r="AC54" i="1"/>
  <c r="N54" i="1"/>
  <c r="O54" i="1" s="1"/>
  <c r="U54" i="1" s="1"/>
  <c r="L54" i="1"/>
  <c r="M54" i="1"/>
  <c r="K54" i="1"/>
  <c r="G54" i="1"/>
  <c r="AF53" i="1"/>
  <c r="AE53" i="1"/>
  <c r="AD53" i="1"/>
  <c r="AC53" i="1"/>
  <c r="N53" i="1"/>
  <c r="O53" i="1"/>
  <c r="L53" i="1"/>
  <c r="M53" i="1"/>
  <c r="K53" i="1"/>
  <c r="G53" i="1"/>
  <c r="AF52" i="1"/>
  <c r="AE52" i="1"/>
  <c r="AD52" i="1"/>
  <c r="AC52" i="1"/>
  <c r="N52" i="1"/>
  <c r="O52" i="1" s="1"/>
  <c r="V52" i="1" s="1"/>
  <c r="L52" i="1"/>
  <c r="M52" i="1"/>
  <c r="K52" i="1"/>
  <c r="G52" i="1"/>
  <c r="AF51" i="1"/>
  <c r="AD51" i="1"/>
  <c r="AC51" i="1"/>
  <c r="N51" i="1"/>
  <c r="O51" i="1"/>
  <c r="S51" i="1" s="1"/>
  <c r="L51" i="1"/>
  <c r="M51" i="1"/>
  <c r="K51" i="1"/>
  <c r="G51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AC14" i="1"/>
  <c r="AD14" i="1"/>
  <c r="AF14" i="1"/>
  <c r="AC15" i="1"/>
  <c r="AD15" i="1"/>
  <c r="AF15" i="1"/>
  <c r="AC16" i="1"/>
  <c r="AD16" i="1"/>
  <c r="AF16" i="1"/>
  <c r="AC17" i="1"/>
  <c r="AD17" i="1"/>
  <c r="AF17" i="1"/>
  <c r="AC18" i="1"/>
  <c r="AD18" i="1"/>
  <c r="AF18" i="1"/>
  <c r="AC19" i="1"/>
  <c r="AD19" i="1"/>
  <c r="AF19" i="1"/>
  <c r="AC20" i="1"/>
  <c r="AD20" i="1"/>
  <c r="AF20" i="1"/>
  <c r="AC21" i="1"/>
  <c r="AD21" i="1"/>
  <c r="AF21" i="1"/>
  <c r="AC22" i="1"/>
  <c r="AD22" i="1"/>
  <c r="AE22" i="1"/>
  <c r="AF22" i="1"/>
  <c r="AC23" i="1"/>
  <c r="AD23" i="1"/>
  <c r="AE23" i="1"/>
  <c r="AF23" i="1"/>
  <c r="AC24" i="1"/>
  <c r="AD24" i="1"/>
  <c r="AE24" i="1"/>
  <c r="AF24" i="1"/>
  <c r="AC25" i="1"/>
  <c r="AD25" i="1"/>
  <c r="AE25" i="1"/>
  <c r="AF25" i="1"/>
  <c r="AC26" i="1"/>
  <c r="AD26" i="1"/>
  <c r="AE26" i="1"/>
  <c r="AF26" i="1"/>
  <c r="AC27" i="1"/>
  <c r="AD27" i="1"/>
  <c r="AE27" i="1"/>
  <c r="AF27" i="1"/>
  <c r="AC28" i="1"/>
  <c r="AD28" i="1"/>
  <c r="AE28" i="1"/>
  <c r="AF28" i="1"/>
  <c r="AC29" i="1"/>
  <c r="AD29" i="1"/>
  <c r="AE29" i="1"/>
  <c r="AF29" i="1"/>
  <c r="AC30" i="1"/>
  <c r="AD30" i="1"/>
  <c r="AE30" i="1"/>
  <c r="AF30" i="1"/>
  <c r="AC31" i="1"/>
  <c r="AD31" i="1"/>
  <c r="AE31" i="1"/>
  <c r="AF31" i="1"/>
  <c r="AC32" i="1"/>
  <c r="AD32" i="1"/>
  <c r="AE32" i="1"/>
  <c r="AF32" i="1"/>
  <c r="AC33" i="1"/>
  <c r="AD33" i="1"/>
  <c r="AE33" i="1"/>
  <c r="AF33" i="1"/>
  <c r="AC34" i="1"/>
  <c r="AD34" i="1"/>
  <c r="AE34" i="1"/>
  <c r="AF34" i="1"/>
  <c r="AC35" i="1"/>
  <c r="AD35" i="1"/>
  <c r="AE35" i="1"/>
  <c r="AF35" i="1"/>
  <c r="AC36" i="1"/>
  <c r="AD36" i="1"/>
  <c r="AE36" i="1"/>
  <c r="AF36" i="1"/>
  <c r="AC37" i="1"/>
  <c r="AD37" i="1"/>
  <c r="AE37" i="1"/>
  <c r="AF37" i="1"/>
  <c r="AF13" i="1"/>
  <c r="AD13" i="1"/>
  <c r="AC13" i="1"/>
  <c r="A5" i="1"/>
  <c r="A3" i="1"/>
  <c r="AC152" i="1"/>
  <c r="AA152" i="1"/>
  <c r="V152" i="1"/>
  <c r="U152" i="1"/>
  <c r="T152" i="1"/>
  <c r="S152" i="1"/>
  <c r="Q152" i="1"/>
  <c r="Y152" i="1" s="1"/>
  <c r="AC126" i="1"/>
  <c r="AA126" i="1"/>
  <c r="V126" i="1"/>
  <c r="U126" i="1"/>
  <c r="T126" i="1"/>
  <c r="S126" i="1"/>
  <c r="R126" i="1"/>
  <c r="Q126" i="1"/>
  <c r="Y126" i="1"/>
  <c r="AC114" i="1"/>
  <c r="AA114" i="1"/>
  <c r="U114" i="1"/>
  <c r="T114" i="1"/>
  <c r="S114" i="1"/>
  <c r="Q114" i="1"/>
  <c r="Y114" i="1" s="1"/>
  <c r="AC88" i="1"/>
  <c r="AA88" i="1"/>
  <c r="V88" i="1"/>
  <c r="U88" i="1"/>
  <c r="T88" i="1"/>
  <c r="S88" i="1"/>
  <c r="R88" i="1"/>
  <c r="Q88" i="1"/>
  <c r="Y88" i="1"/>
  <c r="A14" i="1"/>
  <c r="A15" i="1" s="1"/>
  <c r="A16" i="1" s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L26" i="1"/>
  <c r="M26" i="1" s="1"/>
  <c r="O25" i="1"/>
  <c r="L25" i="1"/>
  <c r="M25" i="1"/>
  <c r="O24" i="1"/>
  <c r="L24" i="1"/>
  <c r="M24" i="1" s="1"/>
  <c r="O23" i="1"/>
  <c r="L23" i="1"/>
  <c r="M23" i="1" s="1"/>
  <c r="L22" i="1"/>
  <c r="M22" i="1" s="1"/>
  <c r="A9" i="1"/>
  <c r="Q38" i="1"/>
  <c r="Z38" i="1" s="1"/>
  <c r="Q50" i="1"/>
  <c r="Z50" i="1" s="1"/>
  <c r="Q76" i="1"/>
  <c r="AC50" i="1"/>
  <c r="AD38" i="1"/>
  <c r="L32" i="1"/>
  <c r="M32" i="1" s="1"/>
  <c r="O32" i="1"/>
  <c r="AA50" i="1"/>
  <c r="V50" i="1"/>
  <c r="U50" i="1"/>
  <c r="T50" i="1"/>
  <c r="S50" i="1"/>
  <c r="AC76" i="1"/>
  <c r="AA76" i="1"/>
  <c r="V76" i="1"/>
  <c r="U76" i="1"/>
  <c r="T76" i="1"/>
  <c r="S76" i="1"/>
  <c r="L33" i="1"/>
  <c r="M33" i="1" s="1"/>
  <c r="O33" i="1"/>
  <c r="L34" i="1"/>
  <c r="M34" i="1"/>
  <c r="O34" i="1"/>
  <c r="V34" i="1" s="1"/>
  <c r="L35" i="1"/>
  <c r="M35" i="1"/>
  <c r="O35" i="1"/>
  <c r="X35" i="1" s="1"/>
  <c r="L36" i="1"/>
  <c r="M36" i="1" s="1"/>
  <c r="P36" i="1" s="1"/>
  <c r="Q36" i="1" s="1"/>
  <c r="O36" i="1"/>
  <c r="X36" i="1" s="1"/>
  <c r="L37" i="1"/>
  <c r="M37" i="1" s="1"/>
  <c r="O37" i="1"/>
  <c r="S37" i="1" s="1"/>
  <c r="L15" i="1"/>
  <c r="M15" i="1" s="1"/>
  <c r="L16" i="1"/>
  <c r="M16" i="1" s="1"/>
  <c r="O16" i="1"/>
  <c r="L17" i="1"/>
  <c r="M17" i="1" s="1"/>
  <c r="O17" i="1"/>
  <c r="L18" i="1"/>
  <c r="M18" i="1" s="1"/>
  <c r="L19" i="1"/>
  <c r="M19" i="1" s="1"/>
  <c r="L20" i="1"/>
  <c r="M20" i="1" s="1"/>
  <c r="O20" i="1"/>
  <c r="L21" i="1"/>
  <c r="M21" i="1" s="1"/>
  <c r="O21" i="1"/>
  <c r="L27" i="1"/>
  <c r="M27" i="1" s="1"/>
  <c r="L28" i="1"/>
  <c r="M28" i="1" s="1"/>
  <c r="O28" i="1"/>
  <c r="L29" i="1"/>
  <c r="M29" i="1"/>
  <c r="O29" i="1"/>
  <c r="W29" i="1" s="1"/>
  <c r="L30" i="1"/>
  <c r="M30" i="1" s="1"/>
  <c r="L31" i="1"/>
  <c r="M31" i="1"/>
  <c r="O31" i="1"/>
  <c r="T31" i="1" s="1"/>
  <c r="AC38" i="1"/>
  <c r="L14" i="1"/>
  <c r="M14" i="1" s="1"/>
  <c r="L13" i="1"/>
  <c r="M13" i="1" s="1"/>
  <c r="T38" i="1"/>
  <c r="V38" i="1"/>
  <c r="U38" i="1"/>
  <c r="S38" i="1"/>
  <c r="AA38" i="1"/>
  <c r="R50" i="1"/>
  <c r="V114" i="1"/>
  <c r="Z64" i="1"/>
  <c r="Z53" i="1"/>
  <c r="AE127" i="1"/>
  <c r="AE89" i="1"/>
  <c r="AE16" i="1"/>
  <c r="AE20" i="1"/>
  <c r="AE17" i="1"/>
  <c r="AE21" i="1"/>
  <c r="AE18" i="1"/>
  <c r="AE14" i="1"/>
  <c r="AE15" i="1"/>
  <c r="AE19" i="1"/>
  <c r="AE13" i="1"/>
  <c r="AE51" i="1"/>
  <c r="Z143" i="1"/>
  <c r="Z146" i="1"/>
  <c r="Z137" i="1"/>
  <c r="Z140" i="1"/>
  <c r="Z148" i="1"/>
  <c r="Z150" i="1"/>
  <c r="Z26" i="1"/>
  <c r="Z33" i="1"/>
  <c r="Z25" i="1"/>
  <c r="Z30" i="1"/>
  <c r="Z14" i="1"/>
  <c r="Z94" i="1"/>
  <c r="Z103" i="1"/>
  <c r="Z107" i="1"/>
  <c r="Z95" i="1"/>
  <c r="Z54" i="1"/>
  <c r="Z74" i="1"/>
  <c r="Z68" i="1"/>
  <c r="Z57" i="1"/>
  <c r="Z65" i="1"/>
  <c r="Z70" i="1"/>
  <c r="Z58" i="1"/>
  <c r="Z60" i="1"/>
  <c r="Z56" i="1"/>
  <c r="Z66" i="1"/>
  <c r="Z75" i="1"/>
  <c r="Z51" i="1"/>
  <c r="Z93" i="1"/>
  <c r="Z106" i="1"/>
  <c r="Z112" i="1"/>
  <c r="Z135" i="1"/>
  <c r="Z138" i="1"/>
  <c r="Z144" i="1"/>
  <c r="Z151" i="1"/>
  <c r="Z130" i="1"/>
  <c r="Z139" i="1"/>
  <c r="Z142" i="1"/>
  <c r="Z145" i="1"/>
  <c r="Z28" i="1"/>
  <c r="Z16" i="1"/>
  <c r="Z101" i="1"/>
  <c r="Z104" i="1"/>
  <c r="Z111" i="1"/>
  <c r="Z127" i="1"/>
  <c r="Z136" i="1"/>
  <c r="Z131" i="1"/>
  <c r="Z147" i="1"/>
  <c r="Z55" i="1"/>
  <c r="Z97" i="1"/>
  <c r="Z113" i="1"/>
  <c r="Z133" i="1"/>
  <c r="Z149" i="1"/>
  <c r="Z19" i="1"/>
  <c r="Z92" i="1"/>
  <c r="Z105" i="1"/>
  <c r="Z141" i="1"/>
  <c r="Z22" i="1"/>
  <c r="Z129" i="1"/>
  <c r="Z17" i="1"/>
  <c r="Z27" i="1"/>
  <c r="Z31" i="1"/>
  <c r="Z18" i="1"/>
  <c r="Z61" i="1"/>
  <c r="Z108" i="1"/>
  <c r="Z91" i="1"/>
  <c r="Z110" i="1"/>
  <c r="Z90" i="1"/>
  <c r="Z89" i="1"/>
  <c r="Z59" i="1"/>
  <c r="Z62" i="1"/>
  <c r="Z52" i="1"/>
  <c r="Z29" i="1"/>
  <c r="Z102" i="1"/>
  <c r="Z109" i="1"/>
  <c r="Z21" i="1"/>
  <c r="Z35" i="1"/>
  <c r="Z20" i="1"/>
  <c r="Z37" i="1"/>
  <c r="Z69" i="1"/>
  <c r="Z99" i="1"/>
  <c r="Z128" i="1"/>
  <c r="Z71" i="1"/>
  <c r="Z73" i="1"/>
  <c r="Z100" i="1"/>
  <c r="Z23" i="1"/>
  <c r="Z96" i="1"/>
  <c r="Z24" i="1"/>
  <c r="Z67" i="1"/>
  <c r="Z98" i="1"/>
  <c r="Z132" i="1"/>
  <c r="Z134" i="1"/>
  <c r="Z32" i="1"/>
  <c r="Z63" i="1"/>
  <c r="Z15" i="1"/>
  <c r="Z34" i="1"/>
  <c r="Z72" i="1"/>
  <c r="Z13" i="1"/>
  <c r="Z36" i="1"/>
  <c r="Y133" i="1"/>
  <c r="V29" i="1"/>
  <c r="U36" i="1"/>
  <c r="Y72" i="1"/>
  <c r="Y139" i="1"/>
  <c r="Y50" i="1"/>
  <c r="Y32" i="1"/>
  <c r="Y111" i="1"/>
  <c r="Y148" i="1"/>
  <c r="Y22" i="1"/>
  <c r="Y23" i="1"/>
  <c r="Y95" i="1"/>
  <c r="Y147" i="1"/>
  <c r="Y66" i="1"/>
  <c r="Y62" i="1"/>
  <c r="Y96" i="1"/>
  <c r="Y13" i="1"/>
  <c r="Y15" i="1"/>
  <c r="Y25" i="1"/>
  <c r="Y92" i="1"/>
  <c r="Y89" i="1"/>
  <c r="Y103" i="1"/>
  <c r="Y29" i="1"/>
  <c r="S29" i="1"/>
  <c r="Y35" i="1"/>
  <c r="Y71" i="1"/>
  <c r="Y141" i="1"/>
  <c r="Y37" i="1"/>
  <c r="Y18" i="1"/>
  <c r="Y73" i="1"/>
  <c r="Y19" i="1"/>
  <c r="Y70" i="1"/>
  <c r="Y104" i="1"/>
  <c r="Y60" i="1"/>
  <c r="Y63" i="1"/>
  <c r="Y64" i="1"/>
  <c r="Y51" i="1"/>
  <c r="Y127" i="1"/>
  <c r="Y38" i="1"/>
  <c r="Y55" i="1"/>
  <c r="Y14" i="1"/>
  <c r="W36" i="1"/>
  <c r="W32" i="1"/>
  <c r="Y94" i="1"/>
  <c r="Y110" i="1"/>
  <c r="Y65" i="1"/>
  <c r="Y90" i="1"/>
  <c r="Y97" i="1"/>
  <c r="Y140" i="1"/>
  <c r="Y144" i="1"/>
  <c r="Y136" i="1"/>
  <c r="Y145" i="1"/>
  <c r="Y75" i="1"/>
  <c r="Y68" i="1"/>
  <c r="Y105" i="1"/>
  <c r="Y132" i="1"/>
  <c r="Y143" i="1"/>
  <c r="Y151" i="1"/>
  <c r="Y91" i="1"/>
  <c r="Y59" i="1"/>
  <c r="Y67" i="1"/>
  <c r="Y150" i="1"/>
  <c r="Y54" i="1"/>
  <c r="Y106" i="1"/>
  <c r="Y107" i="1"/>
  <c r="Y102" i="1"/>
  <c r="Y130" i="1"/>
  <c r="Y128" i="1"/>
  <c r="Y138" i="1"/>
  <c r="Y33" i="1"/>
  <c r="Y36" i="1"/>
  <c r="Y61" i="1"/>
  <c r="Y101" i="1"/>
  <c r="Y99" i="1"/>
  <c r="Y16" i="1"/>
  <c r="Y34" i="1"/>
  <c r="Y134" i="1"/>
  <c r="Y135" i="1"/>
  <c r="Y57" i="1"/>
  <c r="Y131" i="1"/>
  <c r="Y31" i="1"/>
  <c r="Y108" i="1"/>
  <c r="Y52" i="1"/>
  <c r="Y142" i="1"/>
  <c r="Y112" i="1"/>
  <c r="Y24" i="1"/>
  <c r="Y146" i="1"/>
  <c r="Y100" i="1"/>
  <c r="Y17" i="1"/>
  <c r="Y74" i="1"/>
  <c r="Y109" i="1"/>
  <c r="Y20" i="1"/>
  <c r="Y58" i="1"/>
  <c r="Y28" i="1"/>
  <c r="Y69" i="1"/>
  <c r="Y21" i="1"/>
  <c r="Y129" i="1"/>
  <c r="Y98" i="1"/>
  <c r="Y53" i="1"/>
  <c r="Y137" i="1"/>
  <c r="Y56" i="1"/>
  <c r="Y30" i="1"/>
  <c r="Y149" i="1"/>
  <c r="Y113" i="1"/>
  <c r="Y93" i="1"/>
  <c r="Y26" i="1"/>
  <c r="Y27" i="1"/>
  <c r="S67" i="1"/>
  <c r="U67" i="1"/>
  <c r="X67" i="1"/>
  <c r="V67" i="1"/>
  <c r="W67" i="1"/>
  <c r="T67" i="1"/>
  <c r="S71" i="1"/>
  <c r="V71" i="1"/>
  <c r="X71" i="1"/>
  <c r="W71" i="1"/>
  <c r="T71" i="1"/>
  <c r="U71" i="1"/>
  <c r="V104" i="1"/>
  <c r="S69" i="1"/>
  <c r="X69" i="1"/>
  <c r="X150" i="1"/>
  <c r="W150" i="1"/>
  <c r="U150" i="1"/>
  <c r="V150" i="1"/>
  <c r="T150" i="1"/>
  <c r="W137" i="1"/>
  <c r="U137" i="1"/>
  <c r="V137" i="1"/>
  <c r="X137" i="1"/>
  <c r="T137" i="1"/>
  <c r="U130" i="1"/>
  <c r="V130" i="1"/>
  <c r="X135" i="1"/>
  <c r="X73" i="1"/>
  <c r="U73" i="1"/>
  <c r="V73" i="1"/>
  <c r="T73" i="1"/>
  <c r="W54" i="1"/>
  <c r="V75" i="1"/>
  <c r="X75" i="1"/>
  <c r="S75" i="1"/>
  <c r="U75" i="1"/>
  <c r="V53" i="1"/>
  <c r="T53" i="1"/>
  <c r="S53" i="1"/>
  <c r="X57" i="1"/>
  <c r="V59" i="1"/>
  <c r="X59" i="1"/>
  <c r="T59" i="1"/>
  <c r="S59" i="1"/>
  <c r="W59" i="1"/>
  <c r="U59" i="1"/>
  <c r="X146" i="1"/>
  <c r="W103" i="1"/>
  <c r="U103" i="1"/>
  <c r="V103" i="1"/>
  <c r="T103" i="1"/>
  <c r="X103" i="1"/>
  <c r="X143" i="1"/>
  <c r="U143" i="1"/>
  <c r="P53" i="1"/>
  <c r="AB53" i="1" s="1"/>
  <c r="Z88" i="1"/>
  <c r="U95" i="1"/>
  <c r="W99" i="1"/>
  <c r="X99" i="1"/>
  <c r="U112" i="1"/>
  <c r="T140" i="1"/>
  <c r="U92" i="1"/>
  <c r="T92" i="1"/>
  <c r="V92" i="1"/>
  <c r="X92" i="1"/>
  <c r="W92" i="1"/>
  <c r="T96" i="1"/>
  <c r="X96" i="1"/>
  <c r="U100" i="1"/>
  <c r="W110" i="1"/>
  <c r="V90" i="1"/>
  <c r="U90" i="1"/>
  <c r="V94" i="1"/>
  <c r="W94" i="1"/>
  <c r="V108" i="1"/>
  <c r="W108" i="1"/>
  <c r="X108" i="1"/>
  <c r="X127" i="1"/>
  <c r="W127" i="1"/>
  <c r="U139" i="1"/>
  <c r="V139" i="1"/>
  <c r="P94" i="1"/>
  <c r="AA94" i="1" s="1"/>
  <c r="P130" i="1"/>
  <c r="AB130" i="1" s="1"/>
  <c r="Z114" i="1"/>
  <c r="U134" i="1"/>
  <c r="W134" i="1"/>
  <c r="T134" i="1"/>
  <c r="V134" i="1"/>
  <c r="X134" i="1"/>
  <c r="V149" i="1"/>
  <c r="W149" i="1"/>
  <c r="U149" i="1"/>
  <c r="T149" i="1"/>
  <c r="X149" i="1"/>
  <c r="X142" i="1"/>
  <c r="T147" i="1"/>
  <c r="W147" i="1"/>
  <c r="U147" i="1"/>
  <c r="V147" i="1"/>
  <c r="U145" i="1"/>
  <c r="X145" i="1"/>
  <c r="T138" i="1"/>
  <c r="U138" i="1"/>
  <c r="X138" i="1"/>
  <c r="W138" i="1"/>
  <c r="V138" i="1"/>
  <c r="V127" i="1"/>
  <c r="U127" i="1"/>
  <c r="Z152" i="1"/>
  <c r="U133" i="1"/>
  <c r="Z126" i="1"/>
  <c r="V133" i="1"/>
  <c r="P134" i="1"/>
  <c r="AB134" i="1" s="1"/>
  <c r="T133" i="1"/>
  <c r="P136" i="1"/>
  <c r="AB136" i="1" s="1"/>
  <c r="V128" i="1"/>
  <c r="U128" i="1"/>
  <c r="W128" i="1"/>
  <c r="X128" i="1"/>
  <c r="T128" i="1"/>
  <c r="V141" i="1"/>
  <c r="V151" i="1"/>
  <c r="T151" i="1"/>
  <c r="X151" i="1"/>
  <c r="W151" i="1"/>
  <c r="W105" i="1"/>
  <c r="X105" i="1"/>
  <c r="U105" i="1"/>
  <c r="AB113" i="1"/>
  <c r="T106" i="1"/>
  <c r="X106" i="1"/>
  <c r="W106" i="1"/>
  <c r="U106" i="1"/>
  <c r="V106" i="1"/>
  <c r="W93" i="1"/>
  <c r="V93" i="1"/>
  <c r="V97" i="1"/>
  <c r="W97" i="1"/>
  <c r="T97" i="1"/>
  <c r="U97" i="1"/>
  <c r="T111" i="1"/>
  <c r="U111" i="1"/>
  <c r="X111" i="1"/>
  <c r="V111" i="1"/>
  <c r="W111" i="1"/>
  <c r="U98" i="1"/>
  <c r="X109" i="1"/>
  <c r="P109" i="1"/>
  <c r="AA109" i="1" s="1"/>
  <c r="V109" i="1"/>
  <c r="U109" i="1"/>
  <c r="W109" i="1"/>
  <c r="AB71" i="1"/>
  <c r="W72" i="1"/>
  <c r="AB75" i="1"/>
  <c r="S61" i="1"/>
  <c r="T63" i="1"/>
  <c r="X63" i="1"/>
  <c r="S63" i="1"/>
  <c r="U63" i="1"/>
  <c r="W63" i="1"/>
  <c r="V63" i="1"/>
  <c r="U56" i="1"/>
  <c r="W51" i="1"/>
  <c r="X51" i="1"/>
  <c r="T55" i="1"/>
  <c r="V55" i="1"/>
  <c r="W55" i="1"/>
  <c r="S55" i="1"/>
  <c r="X65" i="1"/>
  <c r="S65" i="1"/>
  <c r="AB150" i="1"/>
  <c r="AB65" i="1"/>
  <c r="AB63" i="1"/>
  <c r="AB54" i="1"/>
  <c r="R127" i="1" l="1"/>
  <c r="AA75" i="1"/>
  <c r="Q75" i="1"/>
  <c r="S130" i="1"/>
  <c r="Q130" i="1"/>
  <c r="U51" i="1"/>
  <c r="P113" i="1"/>
  <c r="S113" i="1" s="1"/>
  <c r="U94" i="1"/>
  <c r="U29" i="1"/>
  <c r="P31" i="1"/>
  <c r="T51" i="1"/>
  <c r="S94" i="1"/>
  <c r="T144" i="1"/>
  <c r="X94" i="1"/>
  <c r="T70" i="1"/>
  <c r="V58" i="1"/>
  <c r="X62" i="1"/>
  <c r="T66" i="1"/>
  <c r="U101" i="1"/>
  <c r="P132" i="1"/>
  <c r="AB132" i="1" s="1"/>
  <c r="Q136" i="1"/>
  <c r="P51" i="1"/>
  <c r="AB51" i="1" s="1"/>
  <c r="V51" i="1"/>
  <c r="W98" i="1"/>
  <c r="X129" i="1"/>
  <c r="S31" i="1"/>
  <c r="T34" i="1"/>
  <c r="P55" i="1"/>
  <c r="AA55" i="1" s="1"/>
  <c r="P92" i="1"/>
  <c r="AA92" i="1" s="1"/>
  <c r="P137" i="1"/>
  <c r="AA137" i="1" s="1"/>
  <c r="AB107" i="1"/>
  <c r="Q107" i="1"/>
  <c r="T56" i="1"/>
  <c r="T101" i="1"/>
  <c r="V89" i="1"/>
  <c r="V145" i="1"/>
  <c r="T142" i="1"/>
  <c r="P95" i="1"/>
  <c r="AA95" i="1" s="1"/>
  <c r="V146" i="1"/>
  <c r="U146" i="1"/>
  <c r="T54" i="1"/>
  <c r="AA138" i="1"/>
  <c r="AA134" i="1"/>
  <c r="T98" i="1"/>
  <c r="U141" i="1"/>
  <c r="W129" i="1"/>
  <c r="U52" i="1"/>
  <c r="S54" i="1"/>
  <c r="Q51" i="1"/>
  <c r="V65" i="1"/>
  <c r="W65" i="1"/>
  <c r="V56" i="1"/>
  <c r="Q53" i="1"/>
  <c r="V61" i="1"/>
  <c r="V98" i="1"/>
  <c r="W101" i="1"/>
  <c r="Q113" i="1"/>
  <c r="T105" i="1"/>
  <c r="T141" i="1"/>
  <c r="W141" i="1"/>
  <c r="U131" i="1"/>
  <c r="W145" i="1"/>
  <c r="W142" i="1"/>
  <c r="P96" i="1"/>
  <c r="AA96" i="1" s="1"/>
  <c r="X139" i="1"/>
  <c r="T108" i="1"/>
  <c r="W90" i="1"/>
  <c r="W96" i="1"/>
  <c r="X95" i="1"/>
  <c r="W52" i="1"/>
  <c r="T143" i="1"/>
  <c r="W146" i="1"/>
  <c r="W64" i="1"/>
  <c r="V57" i="1"/>
  <c r="U57" i="1"/>
  <c r="W131" i="1"/>
  <c r="V54" i="1"/>
  <c r="X52" i="1"/>
  <c r="W73" i="1"/>
  <c r="U135" i="1"/>
  <c r="W130" i="1"/>
  <c r="R130" i="1" s="1"/>
  <c r="X130" i="1"/>
  <c r="V113" i="1"/>
  <c r="V69" i="1"/>
  <c r="W69" i="1"/>
  <c r="W113" i="1"/>
  <c r="P52" i="1"/>
  <c r="AA52" i="1" s="1"/>
  <c r="P54" i="1"/>
  <c r="P59" i="1"/>
  <c r="Q59" i="1" s="1"/>
  <c r="P63" i="1"/>
  <c r="AA63" i="1" s="1"/>
  <c r="AG63" i="1" s="1"/>
  <c r="AH63" i="1" s="1"/>
  <c r="AJ63" i="1" s="1"/>
  <c r="P71" i="1"/>
  <c r="Q71" i="1" s="1"/>
  <c r="P98" i="1"/>
  <c r="P131" i="1"/>
  <c r="AA131" i="1" s="1"/>
  <c r="P141" i="1"/>
  <c r="S141" i="1" s="1"/>
  <c r="P145" i="1"/>
  <c r="AA145" i="1" s="1"/>
  <c r="W61" i="1"/>
  <c r="U142" i="1"/>
  <c r="T107" i="1"/>
  <c r="S57" i="1"/>
  <c r="W135" i="1"/>
  <c r="V35" i="1"/>
  <c r="U65" i="1"/>
  <c r="W68" i="1"/>
  <c r="X101" i="1"/>
  <c r="P142" i="1"/>
  <c r="AA142" i="1" s="1"/>
  <c r="T131" i="1"/>
  <c r="P146" i="1"/>
  <c r="V131" i="1"/>
  <c r="P90" i="1"/>
  <c r="S90" i="1" s="1"/>
  <c r="R90" i="1" s="1"/>
  <c r="T139" i="1"/>
  <c r="T90" i="1"/>
  <c r="V96" i="1"/>
  <c r="U99" i="1"/>
  <c r="T95" i="1"/>
  <c r="S52" i="1"/>
  <c r="P73" i="1"/>
  <c r="AB73" i="1" s="1"/>
  <c r="W143" i="1"/>
  <c r="S64" i="1"/>
  <c r="T57" i="1"/>
  <c r="X54" i="1"/>
  <c r="T52" i="1"/>
  <c r="V135" i="1"/>
  <c r="X113" i="1"/>
  <c r="T69" i="1"/>
  <c r="T113" i="1"/>
  <c r="P57" i="1"/>
  <c r="AA57" i="1" s="1"/>
  <c r="P61" i="1"/>
  <c r="AA61" i="1" s="1"/>
  <c r="P101" i="1"/>
  <c r="AA101" i="1" s="1"/>
  <c r="P105" i="1"/>
  <c r="AA105" i="1" s="1"/>
  <c r="P129" i="1"/>
  <c r="AA129" i="1" s="1"/>
  <c r="AA130" i="1"/>
  <c r="AG130" i="1" s="1"/>
  <c r="AH130" i="1" s="1"/>
  <c r="AJ130" i="1" s="1"/>
  <c r="P135" i="1"/>
  <c r="AB135" i="1" s="1"/>
  <c r="P149" i="1"/>
  <c r="S149" i="1" s="1"/>
  <c r="R149" i="1" s="1"/>
  <c r="S101" i="1"/>
  <c r="R101" i="1" s="1"/>
  <c r="Q31" i="1"/>
  <c r="AA31" i="1"/>
  <c r="AA65" i="1"/>
  <c r="Q65" i="1"/>
  <c r="AB69" i="1"/>
  <c r="AA69" i="1"/>
  <c r="AG69" i="1" s="1"/>
  <c r="AH69" i="1" s="1"/>
  <c r="AJ69" i="1" s="1"/>
  <c r="Q69" i="1"/>
  <c r="AB128" i="1"/>
  <c r="AA128" i="1"/>
  <c r="AB133" i="1"/>
  <c r="AA133" i="1"/>
  <c r="Q147" i="1"/>
  <c r="AA147" i="1"/>
  <c r="S151" i="1"/>
  <c r="R151" i="1" s="1"/>
  <c r="AA151" i="1"/>
  <c r="AA71" i="1"/>
  <c r="AG71" i="1" s="1"/>
  <c r="AH71" i="1" s="1"/>
  <c r="AJ71" i="1" s="1"/>
  <c r="AB98" i="1"/>
  <c r="AA98" i="1"/>
  <c r="Q98" i="1"/>
  <c r="AA136" i="1"/>
  <c r="AG136" i="1" s="1"/>
  <c r="AH136" i="1" s="1"/>
  <c r="AJ136" i="1" s="1"/>
  <c r="AA150" i="1"/>
  <c r="AG150" i="1" s="1"/>
  <c r="AH150" i="1" s="1"/>
  <c r="AJ150" i="1" s="1"/>
  <c r="AA70" i="1"/>
  <c r="AA107" i="1"/>
  <c r="AA132" i="1"/>
  <c r="AG132" i="1" s="1"/>
  <c r="AH132" i="1" s="1"/>
  <c r="AJ132" i="1" s="1"/>
  <c r="R111" i="1"/>
  <c r="AA113" i="1"/>
  <c r="AG113" i="1" s="1"/>
  <c r="AH113" i="1" s="1"/>
  <c r="AJ113" i="1" s="1"/>
  <c r="Q111" i="1"/>
  <c r="AA36" i="1"/>
  <c r="S109" i="1"/>
  <c r="R109" i="1" s="1"/>
  <c r="Q132" i="1"/>
  <c r="AA51" i="1"/>
  <c r="AA53" i="1"/>
  <c r="AG53" i="1" s="1"/>
  <c r="AH53" i="1" s="1"/>
  <c r="AJ53" i="1" s="1"/>
  <c r="AA73" i="1"/>
  <c r="AA111" i="1"/>
  <c r="AA127" i="1"/>
  <c r="W102" i="1"/>
  <c r="V102" i="1"/>
  <c r="W58" i="1"/>
  <c r="U58" i="1"/>
  <c r="T58" i="1"/>
  <c r="P58" i="1"/>
  <c r="AA58" i="1" s="1"/>
  <c r="U60" i="1"/>
  <c r="V60" i="1"/>
  <c r="U70" i="1"/>
  <c r="S70" i="1"/>
  <c r="T74" i="1"/>
  <c r="P74" i="1"/>
  <c r="AA74" i="1" s="1"/>
  <c r="X107" i="1"/>
  <c r="U107" i="1"/>
  <c r="S107" i="1"/>
  <c r="V140" i="1"/>
  <c r="U140" i="1"/>
  <c r="X102" i="1"/>
  <c r="T89" i="1"/>
  <c r="P100" i="1"/>
  <c r="X100" i="1"/>
  <c r="W140" i="1"/>
  <c r="W112" i="1"/>
  <c r="X74" i="1"/>
  <c r="P64" i="1"/>
  <c r="AA64" i="1" s="1"/>
  <c r="X70" i="1"/>
  <c r="T104" i="1"/>
  <c r="U35" i="1"/>
  <c r="T35" i="1"/>
  <c r="X53" i="1"/>
  <c r="W53" i="1"/>
  <c r="S56" i="1"/>
  <c r="W56" i="1"/>
  <c r="U61" i="1"/>
  <c r="T61" i="1"/>
  <c r="X93" i="1"/>
  <c r="T93" i="1"/>
  <c r="U129" i="1"/>
  <c r="T129" i="1"/>
  <c r="T62" i="1"/>
  <c r="W62" i="1"/>
  <c r="U72" i="1"/>
  <c r="T72" i="1"/>
  <c r="U136" i="1"/>
  <c r="X136" i="1"/>
  <c r="V144" i="1"/>
  <c r="U144" i="1"/>
  <c r="W148" i="1"/>
  <c r="P148" i="1"/>
  <c r="AA148" i="1" s="1"/>
  <c r="T148" i="1"/>
  <c r="X68" i="1"/>
  <c r="P72" i="1"/>
  <c r="AA72" i="1" s="1"/>
  <c r="P89" i="1"/>
  <c r="AA89" i="1" s="1"/>
  <c r="X132" i="1"/>
  <c r="T136" i="1"/>
  <c r="V110" i="1"/>
  <c r="P66" i="1"/>
  <c r="T68" i="1"/>
  <c r="U89" i="1"/>
  <c r="AB142" i="1"/>
  <c r="V107" i="1"/>
  <c r="V100" i="1"/>
  <c r="V112" i="1"/>
  <c r="Q67" i="1"/>
  <c r="AB67" i="1"/>
  <c r="AG67" i="1" s="1"/>
  <c r="AH67" i="1" s="1"/>
  <c r="AJ67" i="1" s="1"/>
  <c r="U74" i="1"/>
  <c r="S74" i="1"/>
  <c r="V70" i="1"/>
  <c r="U148" i="1"/>
  <c r="S62" i="1"/>
  <c r="W104" i="1"/>
  <c r="X60" i="1"/>
  <c r="S35" i="1"/>
  <c r="U55" i="1"/>
  <c r="X55" i="1"/>
  <c r="V64" i="1"/>
  <c r="X64" i="1"/>
  <c r="X91" i="1"/>
  <c r="W91" i="1"/>
  <c r="P91" i="1"/>
  <c r="AA91" i="1" s="1"/>
  <c r="U110" i="1"/>
  <c r="P110" i="1"/>
  <c r="AA110" i="1" s="1"/>
  <c r="V132" i="1"/>
  <c r="T132" i="1"/>
  <c r="U68" i="1"/>
  <c r="W66" i="1"/>
  <c r="P140" i="1"/>
  <c r="S140" i="1" s="1"/>
  <c r="S128" i="1"/>
  <c r="R128" i="1" s="1"/>
  <c r="AG75" i="1"/>
  <c r="AH75" i="1" s="1"/>
  <c r="AJ75" i="1" s="1"/>
  <c r="X72" i="1"/>
  <c r="S66" i="1"/>
  <c r="X66" i="1"/>
  <c r="T102" i="1"/>
  <c r="P144" i="1"/>
  <c r="AA144" i="1" s="1"/>
  <c r="V136" i="1"/>
  <c r="Q108" i="1"/>
  <c r="S108" i="1"/>
  <c r="R108" i="1" s="1"/>
  <c r="U91" i="1"/>
  <c r="P60" i="1"/>
  <c r="AA60" i="1" s="1"/>
  <c r="S132" i="1"/>
  <c r="R132" i="1" s="1"/>
  <c r="P68" i="1"/>
  <c r="V68" i="1"/>
  <c r="S72" i="1"/>
  <c r="V72" i="1"/>
  <c r="U66" i="1"/>
  <c r="X89" i="1"/>
  <c r="W132" i="1"/>
  <c r="X144" i="1"/>
  <c r="S136" i="1"/>
  <c r="S150" i="1"/>
  <c r="R150" i="1" s="1"/>
  <c r="AB146" i="1"/>
  <c r="S146" i="1"/>
  <c r="R146" i="1" s="1"/>
  <c r="P104" i="1"/>
  <c r="AA104" i="1" s="1"/>
  <c r="P112" i="1"/>
  <c r="AA112" i="1" s="1"/>
  <c r="T110" i="1"/>
  <c r="W107" i="1"/>
  <c r="T100" i="1"/>
  <c r="X140" i="1"/>
  <c r="T112" i="1"/>
  <c r="V99" i="1"/>
  <c r="W95" i="1"/>
  <c r="V91" i="1"/>
  <c r="W74" i="1"/>
  <c r="T64" i="1"/>
  <c r="U53" i="1"/>
  <c r="W70" i="1"/>
  <c r="X148" i="1"/>
  <c r="X58" i="1"/>
  <c r="U62" i="1"/>
  <c r="U104" i="1"/>
  <c r="T60" i="1"/>
  <c r="P35" i="1"/>
  <c r="W35" i="1"/>
  <c r="W34" i="1"/>
  <c r="P56" i="1"/>
  <c r="AA56" i="1" s="1"/>
  <c r="R71" i="1"/>
  <c r="AG134" i="1"/>
  <c r="AH134" i="1" s="1"/>
  <c r="AJ134" i="1" s="1"/>
  <c r="P93" i="1"/>
  <c r="AA93" i="1" s="1"/>
  <c r="S106" i="1"/>
  <c r="R106" i="1" s="1"/>
  <c r="AB106" i="1"/>
  <c r="AG106" i="1" s="1"/>
  <c r="AH106" i="1" s="1"/>
  <c r="AJ106" i="1" s="1"/>
  <c r="Q106" i="1"/>
  <c r="Q52" i="1"/>
  <c r="AB52" i="1"/>
  <c r="Q92" i="1"/>
  <c r="AB92" i="1"/>
  <c r="AB129" i="1"/>
  <c r="S139" i="1"/>
  <c r="AB139" i="1"/>
  <c r="AG139" i="1" s="1"/>
  <c r="AH139" i="1" s="1"/>
  <c r="AJ139" i="1" s="1"/>
  <c r="Q139" i="1"/>
  <c r="AB99" i="1"/>
  <c r="AG99" i="1" s="1"/>
  <c r="AH99" i="1" s="1"/>
  <c r="AJ99" i="1" s="1"/>
  <c r="S99" i="1"/>
  <c r="Q99" i="1"/>
  <c r="S143" i="1"/>
  <c r="AB143" i="1"/>
  <c r="AG143" i="1" s="1"/>
  <c r="AH143" i="1" s="1"/>
  <c r="AJ143" i="1" s="1"/>
  <c r="Q143" i="1"/>
  <c r="Q57" i="1"/>
  <c r="AB57" i="1"/>
  <c r="S103" i="1"/>
  <c r="R103" i="1" s="1"/>
  <c r="Q103" i="1"/>
  <c r="AB103" i="1"/>
  <c r="AG103" i="1" s="1"/>
  <c r="AH103" i="1" s="1"/>
  <c r="AJ103" i="1" s="1"/>
  <c r="AB131" i="1"/>
  <c r="AB145" i="1"/>
  <c r="AG145" i="1" s="1"/>
  <c r="AH145" i="1" s="1"/>
  <c r="AJ145" i="1" s="1"/>
  <c r="S145" i="1"/>
  <c r="R145" i="1" s="1"/>
  <c r="Q145" i="1"/>
  <c r="AB59" i="1"/>
  <c r="AB70" i="1"/>
  <c r="Q73" i="1"/>
  <c r="S104" i="1"/>
  <c r="S134" i="1"/>
  <c r="R134" i="1" s="1"/>
  <c r="AB111" i="1"/>
  <c r="Q134" i="1"/>
  <c r="S133" i="1"/>
  <c r="S147" i="1"/>
  <c r="R147" i="1" s="1"/>
  <c r="AG65" i="1"/>
  <c r="AH65" i="1" s="1"/>
  <c r="AJ65" i="1" s="1"/>
  <c r="Q128" i="1"/>
  <c r="AB108" i="1"/>
  <c r="AG108" i="1" s="1"/>
  <c r="AH108" i="1" s="1"/>
  <c r="AJ108" i="1" s="1"/>
  <c r="AB90" i="1"/>
  <c r="R94" i="1"/>
  <c r="AB147" i="1"/>
  <c r="R59" i="1"/>
  <c r="R69" i="1"/>
  <c r="Q133" i="1"/>
  <c r="AB138" i="1"/>
  <c r="AB141" i="1"/>
  <c r="AB151" i="1"/>
  <c r="R65" i="1"/>
  <c r="R63" i="1"/>
  <c r="S98" i="1"/>
  <c r="R98" i="1" s="1"/>
  <c r="AB140" i="1"/>
  <c r="Q138" i="1"/>
  <c r="P19" i="1"/>
  <c r="S34" i="1"/>
  <c r="P34" i="1"/>
  <c r="AA34" i="1" s="1"/>
  <c r="U37" i="1"/>
  <c r="W37" i="1"/>
  <c r="X34" i="1"/>
  <c r="U34" i="1"/>
  <c r="X29" i="1"/>
  <c r="P29" i="1"/>
  <c r="AA29" i="1" s="1"/>
  <c r="S36" i="1"/>
  <c r="V31" i="1"/>
  <c r="P37" i="1"/>
  <c r="T29" i="1"/>
  <c r="U30" i="1"/>
  <c r="S30" i="1"/>
  <c r="AB60" i="1"/>
  <c r="Q60" i="1"/>
  <c r="Q61" i="1"/>
  <c r="AB61" i="1"/>
  <c r="AB144" i="1"/>
  <c r="R67" i="1"/>
  <c r="R138" i="1"/>
  <c r="S137" i="1"/>
  <c r="R137" i="1" s="1"/>
  <c r="AB137" i="1"/>
  <c r="AG137" i="1" s="1"/>
  <c r="AH137" i="1" s="1"/>
  <c r="AJ137" i="1" s="1"/>
  <c r="Q137" i="1"/>
  <c r="Q94" i="1"/>
  <c r="AB94" i="1"/>
  <c r="AG94" i="1" s="1"/>
  <c r="AH94" i="1" s="1"/>
  <c r="AJ94" i="1" s="1"/>
  <c r="R57" i="1"/>
  <c r="R73" i="1"/>
  <c r="AB105" i="1"/>
  <c r="AB149" i="1"/>
  <c r="AB127" i="1"/>
  <c r="Q127" i="1"/>
  <c r="Q95" i="1"/>
  <c r="AB95" i="1"/>
  <c r="S95" i="1"/>
  <c r="Q135" i="1"/>
  <c r="AB55" i="1"/>
  <c r="AG55" i="1" s="1"/>
  <c r="AH55" i="1" s="1"/>
  <c r="AJ55" i="1" s="1"/>
  <c r="Q55" i="1"/>
  <c r="AB96" i="1"/>
  <c r="Q96" i="1"/>
  <c r="AB109" i="1"/>
  <c r="AG109" i="1" s="1"/>
  <c r="AH109" i="1" s="1"/>
  <c r="AJ109" i="1" s="1"/>
  <c r="Q109" i="1"/>
  <c r="S96" i="1"/>
  <c r="R96" i="1" s="1"/>
  <c r="AB101" i="1"/>
  <c r="Q101" i="1"/>
  <c r="S135" i="1"/>
  <c r="R51" i="1"/>
  <c r="Q100" i="1"/>
  <c r="AB100" i="1"/>
  <c r="W27" i="1"/>
  <c r="T27" i="1"/>
  <c r="X19" i="1"/>
  <c r="S19" i="1"/>
  <c r="V33" i="1"/>
  <c r="S33" i="1"/>
  <c r="W33" i="1"/>
  <c r="S60" i="1"/>
  <c r="P97" i="1"/>
  <c r="AA97" i="1" s="1"/>
  <c r="P30" i="1"/>
  <c r="AA30" i="1" s="1"/>
  <c r="P33" i="1"/>
  <c r="AA33" i="1" s="1"/>
  <c r="X32" i="1"/>
  <c r="S32" i="1"/>
  <c r="U32" i="1"/>
  <c r="V32" i="1"/>
  <c r="T32" i="1"/>
  <c r="Q151" i="1"/>
  <c r="AB91" i="1"/>
  <c r="V30" i="1"/>
  <c r="U33" i="1"/>
  <c r="W60" i="1"/>
  <c r="T33" i="1"/>
  <c r="Z76" i="1"/>
  <c r="Y76" i="1"/>
  <c r="AB36" i="1"/>
  <c r="X30" i="1"/>
  <c r="X33" i="1"/>
  <c r="AB31" i="1"/>
  <c r="T36" i="1"/>
  <c r="V36" i="1"/>
  <c r="W31" i="1"/>
  <c r="X31" i="1"/>
  <c r="U31" i="1"/>
  <c r="W30" i="1"/>
  <c r="T37" i="1"/>
  <c r="V37" i="1"/>
  <c r="X37" i="1"/>
  <c r="P32" i="1"/>
  <c r="AA32" i="1" s="1"/>
  <c r="P62" i="1"/>
  <c r="AA62" i="1" s="1"/>
  <c r="W75" i="1"/>
  <c r="T75" i="1"/>
  <c r="P102" i="1"/>
  <c r="AA102" i="1" s="1"/>
  <c r="W133" i="1"/>
  <c r="X133" i="1"/>
  <c r="P27" i="1"/>
  <c r="X23" i="1"/>
  <c r="W23" i="1"/>
  <c r="S23" i="1"/>
  <c r="U22" i="1"/>
  <c r="W22" i="1"/>
  <c r="X22" i="1"/>
  <c r="T22" i="1"/>
  <c r="AB19" i="1"/>
  <c r="V27" i="1"/>
  <c r="U27" i="1"/>
  <c r="P23" i="1"/>
  <c r="W25" i="1"/>
  <c r="S25" i="1"/>
  <c r="S15" i="1"/>
  <c r="V15" i="1"/>
  <c r="X15" i="1"/>
  <c r="U15" i="1"/>
  <c r="U28" i="1"/>
  <c r="W28" i="1"/>
  <c r="X28" i="1"/>
  <c r="T28" i="1"/>
  <c r="P28" i="1"/>
  <c r="AA28" i="1" s="1"/>
  <c r="V28" i="1"/>
  <c r="S28" i="1"/>
  <c r="S27" i="1"/>
  <c r="X27" i="1"/>
  <c r="W24" i="1"/>
  <c r="U24" i="1"/>
  <c r="T24" i="1"/>
  <c r="V24" i="1"/>
  <c r="X24" i="1"/>
  <c r="S24" i="1"/>
  <c r="V26" i="1"/>
  <c r="S26" i="1"/>
  <c r="W26" i="1"/>
  <c r="U26" i="1"/>
  <c r="T26" i="1"/>
  <c r="X26" i="1"/>
  <c r="V23" i="1"/>
  <c r="S22" i="1"/>
  <c r="T25" i="1"/>
  <c r="T23" i="1"/>
  <c r="P25" i="1"/>
  <c r="P22" i="1"/>
  <c r="U25" i="1"/>
  <c r="U23" i="1"/>
  <c r="X25" i="1"/>
  <c r="V25" i="1"/>
  <c r="V22" i="1"/>
  <c r="P24" i="1"/>
  <c r="P26" i="1"/>
  <c r="U19" i="1"/>
  <c r="W19" i="1"/>
  <c r="T19" i="1"/>
  <c r="V19" i="1"/>
  <c r="X18" i="1"/>
  <c r="T18" i="1"/>
  <c r="U18" i="1"/>
  <c r="S18" i="1"/>
  <c r="W18" i="1"/>
  <c r="V18" i="1"/>
  <c r="P18" i="1"/>
  <c r="AA18" i="1" s="1"/>
  <c r="T15" i="1"/>
  <c r="W15" i="1"/>
  <c r="P15" i="1"/>
  <c r="AA15" i="1" s="1"/>
  <c r="W21" i="1"/>
  <c r="U21" i="1"/>
  <c r="T21" i="1"/>
  <c r="P21" i="1"/>
  <c r="AA21" i="1" s="1"/>
  <c r="X21" i="1"/>
  <c r="V21" i="1"/>
  <c r="S21" i="1"/>
  <c r="U14" i="1"/>
  <c r="X14" i="1"/>
  <c r="W14" i="1"/>
  <c r="T14" i="1"/>
  <c r="S14" i="1"/>
  <c r="V14" i="1"/>
  <c r="P14" i="1"/>
  <c r="AA14" i="1" s="1"/>
  <c r="X17" i="1"/>
  <c r="S17" i="1"/>
  <c r="P17" i="1"/>
  <c r="AA17" i="1" s="1"/>
  <c r="W17" i="1"/>
  <c r="V17" i="1"/>
  <c r="T17" i="1"/>
  <c r="U17" i="1"/>
  <c r="U13" i="1"/>
  <c r="V13" i="1"/>
  <c r="P13" i="1"/>
  <c r="AA13" i="1" s="1"/>
  <c r="W13" i="1"/>
  <c r="X13" i="1"/>
  <c r="T13" i="1"/>
  <c r="X20" i="1"/>
  <c r="T20" i="1"/>
  <c r="S20" i="1"/>
  <c r="U20" i="1"/>
  <c r="V20" i="1"/>
  <c r="W20" i="1"/>
  <c r="P20" i="1"/>
  <c r="AA20" i="1" s="1"/>
  <c r="S16" i="1"/>
  <c r="U16" i="1"/>
  <c r="T16" i="1"/>
  <c r="P16" i="1"/>
  <c r="AA16" i="1" s="1"/>
  <c r="W16" i="1"/>
  <c r="X16" i="1"/>
  <c r="V16" i="1"/>
  <c r="AG96" i="1" l="1"/>
  <c r="AH96" i="1" s="1"/>
  <c r="AJ96" i="1" s="1"/>
  <c r="AG147" i="1"/>
  <c r="AH147" i="1" s="1"/>
  <c r="AJ147" i="1" s="1"/>
  <c r="AG61" i="1"/>
  <c r="AH61" i="1" s="1"/>
  <c r="AJ61" i="1" s="1"/>
  <c r="AG52" i="1"/>
  <c r="AH52" i="1" s="1"/>
  <c r="AJ52" i="1" s="1"/>
  <c r="AG107" i="1"/>
  <c r="AH107" i="1" s="1"/>
  <c r="AJ107" i="1" s="1"/>
  <c r="AG36" i="1"/>
  <c r="AH36" i="1" s="1"/>
  <c r="AJ36" i="1" s="1"/>
  <c r="AG73" i="1"/>
  <c r="AH73" i="1" s="1"/>
  <c r="AJ73" i="1" s="1"/>
  <c r="AG129" i="1"/>
  <c r="AH129" i="1" s="1"/>
  <c r="AJ129" i="1" s="1"/>
  <c r="AG51" i="1"/>
  <c r="AH51" i="1" s="1"/>
  <c r="AJ51" i="1" s="1"/>
  <c r="AG142" i="1"/>
  <c r="AH142" i="1" s="1"/>
  <c r="AJ142" i="1" s="1"/>
  <c r="AG101" i="1"/>
  <c r="AH101" i="1" s="1"/>
  <c r="AJ101" i="1" s="1"/>
  <c r="Q141" i="1"/>
  <c r="R54" i="1"/>
  <c r="AG60" i="1"/>
  <c r="AH60" i="1" s="1"/>
  <c r="AJ60" i="1" s="1"/>
  <c r="Q90" i="1"/>
  <c r="Q63" i="1"/>
  <c r="AG128" i="1"/>
  <c r="AH128" i="1" s="1"/>
  <c r="AJ128" i="1" s="1"/>
  <c r="R70" i="1"/>
  <c r="AG98" i="1"/>
  <c r="AH98" i="1" s="1"/>
  <c r="AJ98" i="1" s="1"/>
  <c r="S105" i="1"/>
  <c r="R105" i="1" s="1"/>
  <c r="Q149" i="1"/>
  <c r="AG131" i="1"/>
  <c r="AH131" i="1" s="1"/>
  <c r="AJ131" i="1" s="1"/>
  <c r="R56" i="1"/>
  <c r="AA59" i="1"/>
  <c r="AG59" i="1" s="1"/>
  <c r="AH59" i="1" s="1"/>
  <c r="AJ59" i="1" s="1"/>
  <c r="Q105" i="1"/>
  <c r="Q131" i="1"/>
  <c r="R143" i="1"/>
  <c r="AG92" i="1"/>
  <c r="AH92" i="1" s="1"/>
  <c r="AJ92" i="1" s="1"/>
  <c r="AA90" i="1"/>
  <c r="AG90" i="1" s="1"/>
  <c r="AH90" i="1" s="1"/>
  <c r="AJ90" i="1" s="1"/>
  <c r="R52" i="1"/>
  <c r="S131" i="1"/>
  <c r="R131" i="1" s="1"/>
  <c r="R95" i="1"/>
  <c r="AG127" i="1"/>
  <c r="AH127" i="1" s="1"/>
  <c r="AJ127" i="1" s="1"/>
  <c r="AG105" i="1"/>
  <c r="AH105" i="1" s="1"/>
  <c r="AJ105" i="1" s="1"/>
  <c r="S92" i="1"/>
  <c r="R92" i="1" s="1"/>
  <c r="R53" i="1"/>
  <c r="AA149" i="1"/>
  <c r="AG149" i="1" s="1"/>
  <c r="AH149" i="1" s="1"/>
  <c r="AJ149" i="1" s="1"/>
  <c r="AG133" i="1"/>
  <c r="AH133" i="1" s="1"/>
  <c r="AJ133" i="1" s="1"/>
  <c r="R141" i="1"/>
  <c r="R113" i="1"/>
  <c r="AG91" i="1"/>
  <c r="AH91" i="1" s="1"/>
  <c r="AJ91" i="1" s="1"/>
  <c r="R135" i="1"/>
  <c r="AG95" i="1"/>
  <c r="AH95" i="1" s="1"/>
  <c r="AJ95" i="1" s="1"/>
  <c r="AG151" i="1"/>
  <c r="AH151" i="1" s="1"/>
  <c r="AJ151" i="1" s="1"/>
  <c r="AG111" i="1"/>
  <c r="AH111" i="1" s="1"/>
  <c r="AJ111" i="1" s="1"/>
  <c r="AG70" i="1"/>
  <c r="AH70" i="1" s="1"/>
  <c r="AJ70" i="1" s="1"/>
  <c r="R139" i="1"/>
  <c r="R61" i="1"/>
  <c r="R107" i="1"/>
  <c r="AA135" i="1"/>
  <c r="AG135" i="1" s="1"/>
  <c r="AH135" i="1" s="1"/>
  <c r="AJ135" i="1" s="1"/>
  <c r="AA141" i="1"/>
  <c r="AG141" i="1" s="1"/>
  <c r="AH141" i="1" s="1"/>
  <c r="AJ141" i="1" s="1"/>
  <c r="S142" i="1"/>
  <c r="R142" i="1" s="1"/>
  <c r="Q142" i="1"/>
  <c r="S129" i="1"/>
  <c r="Q54" i="1"/>
  <c r="AA54" i="1"/>
  <c r="AG54" i="1" s="1"/>
  <c r="AH54" i="1" s="1"/>
  <c r="AJ54" i="1" s="1"/>
  <c r="AG138" i="1"/>
  <c r="AH138" i="1" s="1"/>
  <c r="AJ138" i="1" s="1"/>
  <c r="AG57" i="1"/>
  <c r="AH57" i="1" s="1"/>
  <c r="AJ57" i="1" s="1"/>
  <c r="Q129" i="1"/>
  <c r="R58" i="1"/>
  <c r="R64" i="1"/>
  <c r="R66" i="1"/>
  <c r="S110" i="1"/>
  <c r="R110" i="1" s="1"/>
  <c r="Q146" i="1"/>
  <c r="AA146" i="1"/>
  <c r="AG146" i="1" s="1"/>
  <c r="AH146" i="1" s="1"/>
  <c r="AJ146" i="1" s="1"/>
  <c r="AB35" i="1"/>
  <c r="AA35" i="1"/>
  <c r="AB66" i="1"/>
  <c r="AA66" i="1"/>
  <c r="Q26" i="1"/>
  <c r="AA26" i="1"/>
  <c r="Q25" i="1"/>
  <c r="AA25" i="1"/>
  <c r="AB23" i="1"/>
  <c r="AA23" i="1"/>
  <c r="AG31" i="1"/>
  <c r="AH31" i="1" s="1"/>
  <c r="AJ31" i="1" s="1"/>
  <c r="Q66" i="1"/>
  <c r="S112" i="1"/>
  <c r="R112" i="1" s="1"/>
  <c r="R99" i="1"/>
  <c r="R74" i="1"/>
  <c r="AB68" i="1"/>
  <c r="AA68" i="1"/>
  <c r="R55" i="1"/>
  <c r="AB22" i="1"/>
  <c r="AA22" i="1"/>
  <c r="Q24" i="1"/>
  <c r="AA24" i="1"/>
  <c r="S144" i="1"/>
  <c r="R144" i="1" s="1"/>
  <c r="Q35" i="1"/>
  <c r="R129" i="1"/>
  <c r="R140" i="1"/>
  <c r="AB27" i="1"/>
  <c r="AA27" i="1"/>
  <c r="Q37" i="1"/>
  <c r="AA37" i="1"/>
  <c r="Q144" i="1"/>
  <c r="AG144" i="1"/>
  <c r="AH144" i="1" s="1"/>
  <c r="AJ144" i="1" s="1"/>
  <c r="R29" i="1"/>
  <c r="Q19" i="1"/>
  <c r="AA19" i="1"/>
  <c r="AG19" i="1" s="1"/>
  <c r="AH19" i="1" s="1"/>
  <c r="AJ19" i="1" s="1"/>
  <c r="R136" i="1"/>
  <c r="Q140" i="1"/>
  <c r="AA140" i="1"/>
  <c r="AG140" i="1" s="1"/>
  <c r="AH140" i="1" s="1"/>
  <c r="AJ140" i="1" s="1"/>
  <c r="S100" i="1"/>
  <c r="R100" i="1" s="1"/>
  <c r="AA100" i="1"/>
  <c r="AG100" i="1" s="1"/>
  <c r="AH100" i="1" s="1"/>
  <c r="AJ100" i="1" s="1"/>
  <c r="AB37" i="1"/>
  <c r="Q68" i="1"/>
  <c r="R68" i="1"/>
  <c r="Q91" i="1"/>
  <c r="S91" i="1"/>
  <c r="R91" i="1" s="1"/>
  <c r="Q64" i="1"/>
  <c r="AB64" i="1"/>
  <c r="AG64" i="1" s="1"/>
  <c r="AH64" i="1" s="1"/>
  <c r="AJ64" i="1" s="1"/>
  <c r="Q93" i="1"/>
  <c r="S93" i="1"/>
  <c r="R93" i="1" s="1"/>
  <c r="AB93" i="1"/>
  <c r="AG93" i="1" s="1"/>
  <c r="AH93" i="1" s="1"/>
  <c r="AJ93" i="1" s="1"/>
  <c r="Q56" i="1"/>
  <c r="AB56" i="1"/>
  <c r="AG56" i="1" s="1"/>
  <c r="AH56" i="1" s="1"/>
  <c r="AJ56" i="1" s="1"/>
  <c r="Q89" i="1"/>
  <c r="AB89" i="1"/>
  <c r="AG89" i="1" s="1"/>
  <c r="AH89" i="1" s="1"/>
  <c r="AJ89" i="1" s="1"/>
  <c r="S89" i="1"/>
  <c r="R89" i="1" s="1"/>
  <c r="AB58" i="1"/>
  <c r="AG58" i="1" s="1"/>
  <c r="AH58" i="1" s="1"/>
  <c r="AJ58" i="1" s="1"/>
  <c r="Q58" i="1"/>
  <c r="R36" i="1"/>
  <c r="Q112" i="1"/>
  <c r="AB112" i="1"/>
  <c r="AG112" i="1" s="1"/>
  <c r="AH112" i="1" s="1"/>
  <c r="AJ112" i="1" s="1"/>
  <c r="Q110" i="1"/>
  <c r="AB110" i="1"/>
  <c r="AG110" i="1" s="1"/>
  <c r="AH110" i="1" s="1"/>
  <c r="AJ110" i="1" s="1"/>
  <c r="Q72" i="1"/>
  <c r="AB72" i="1"/>
  <c r="AG72" i="1" s="1"/>
  <c r="AH72" i="1" s="1"/>
  <c r="AJ72" i="1" s="1"/>
  <c r="Q148" i="1"/>
  <c r="AB148" i="1"/>
  <c r="AG148" i="1" s="1"/>
  <c r="AH148" i="1" s="1"/>
  <c r="AJ148" i="1" s="1"/>
  <c r="AB74" i="1"/>
  <c r="AG74" i="1" s="1"/>
  <c r="AH74" i="1" s="1"/>
  <c r="AJ74" i="1" s="1"/>
  <c r="Q74" i="1"/>
  <c r="R34" i="1"/>
  <c r="R104" i="1"/>
  <c r="AB104" i="1"/>
  <c r="AG104" i="1" s="1"/>
  <c r="AH104" i="1" s="1"/>
  <c r="AJ104" i="1" s="1"/>
  <c r="Q104" i="1"/>
  <c r="R72" i="1"/>
  <c r="S148" i="1"/>
  <c r="R148" i="1" s="1"/>
  <c r="R35" i="1"/>
  <c r="R62" i="1"/>
  <c r="Q27" i="1"/>
  <c r="Q29" i="1"/>
  <c r="AB29" i="1"/>
  <c r="AG29" i="1" s="1"/>
  <c r="AH29" i="1" s="1"/>
  <c r="AJ29" i="1" s="1"/>
  <c r="R31" i="1"/>
  <c r="AB34" i="1"/>
  <c r="AG34" i="1" s="1"/>
  <c r="AH34" i="1" s="1"/>
  <c r="AJ34" i="1" s="1"/>
  <c r="Q34" i="1"/>
  <c r="R19" i="1"/>
  <c r="AB26" i="1"/>
  <c r="AB102" i="1"/>
  <c r="AG102" i="1" s="1"/>
  <c r="AH102" i="1" s="1"/>
  <c r="AJ102" i="1" s="1"/>
  <c r="Q102" i="1"/>
  <c r="S102" i="1"/>
  <c r="R102" i="1" s="1"/>
  <c r="Q32" i="1"/>
  <c r="AB32" i="1"/>
  <c r="AG32" i="1" s="1"/>
  <c r="AH32" i="1" s="1"/>
  <c r="AJ32" i="1" s="1"/>
  <c r="R30" i="1"/>
  <c r="AB97" i="1"/>
  <c r="AG97" i="1" s="1"/>
  <c r="AH97" i="1" s="1"/>
  <c r="AJ97" i="1" s="1"/>
  <c r="Q97" i="1"/>
  <c r="S97" i="1"/>
  <c r="R97" i="1" s="1"/>
  <c r="R75" i="1"/>
  <c r="Q33" i="1"/>
  <c r="AB33" i="1"/>
  <c r="AG33" i="1" s="1"/>
  <c r="AH33" i="1" s="1"/>
  <c r="AJ33" i="1" s="1"/>
  <c r="R60" i="1"/>
  <c r="R133" i="1"/>
  <c r="AB62" i="1"/>
  <c r="AG62" i="1" s="1"/>
  <c r="AH62" i="1" s="1"/>
  <c r="AJ62" i="1" s="1"/>
  <c r="Q62" i="1"/>
  <c r="R37" i="1"/>
  <c r="R32" i="1"/>
  <c r="Q30" i="1"/>
  <c r="AB30" i="1"/>
  <c r="AG30" i="1" s="1"/>
  <c r="AH30" i="1" s="1"/>
  <c r="AJ30" i="1" s="1"/>
  <c r="R33" i="1"/>
  <c r="AB24" i="1"/>
  <c r="Q23" i="1"/>
  <c r="R22" i="1"/>
  <c r="Q22" i="1"/>
  <c r="R25" i="1"/>
  <c r="AB25" i="1"/>
  <c r="AG25" i="1" s="1"/>
  <c r="AH25" i="1" s="1"/>
  <c r="AJ25" i="1" s="1"/>
  <c r="Q28" i="1"/>
  <c r="AB28" i="1"/>
  <c r="AG28" i="1" s="1"/>
  <c r="AH28" i="1" s="1"/>
  <c r="AJ28" i="1" s="1"/>
  <c r="R28" i="1"/>
  <c r="R27" i="1"/>
  <c r="R23" i="1"/>
  <c r="R26" i="1"/>
  <c r="R24" i="1"/>
  <c r="R20" i="1"/>
  <c r="Q18" i="1"/>
  <c r="AB18" i="1"/>
  <c r="AG18" i="1" s="1"/>
  <c r="AH18" i="1" s="1"/>
  <c r="AJ18" i="1" s="1"/>
  <c r="R18" i="1"/>
  <c r="R15" i="1"/>
  <c r="AB15" i="1"/>
  <c r="AG15" i="1" s="1"/>
  <c r="AH15" i="1" s="1"/>
  <c r="AJ15" i="1" s="1"/>
  <c r="Q15" i="1"/>
  <c r="AB21" i="1"/>
  <c r="AG21" i="1" s="1"/>
  <c r="AH21" i="1" s="1"/>
  <c r="AJ21" i="1" s="1"/>
  <c r="Q21" i="1"/>
  <c r="R21" i="1"/>
  <c r="AB20" i="1"/>
  <c r="AG20" i="1" s="1"/>
  <c r="AH20" i="1" s="1"/>
  <c r="AJ20" i="1" s="1"/>
  <c r="Q20" i="1"/>
  <c r="Q13" i="1"/>
  <c r="AB13" i="1"/>
  <c r="AG13" i="1" s="1"/>
  <c r="AH13" i="1" s="1"/>
  <c r="Q14" i="1"/>
  <c r="AB14" i="1"/>
  <c r="AG14" i="1" s="1"/>
  <c r="AH14" i="1" s="1"/>
  <c r="AJ14" i="1" s="1"/>
  <c r="R16" i="1"/>
  <c r="R17" i="1"/>
  <c r="R14" i="1"/>
  <c r="AB16" i="1"/>
  <c r="AG16" i="1" s="1"/>
  <c r="AH16" i="1" s="1"/>
  <c r="AJ16" i="1" s="1"/>
  <c r="Q16" i="1"/>
  <c r="AB17" i="1"/>
  <c r="AG17" i="1" s="1"/>
  <c r="AH17" i="1" s="1"/>
  <c r="AJ17" i="1" s="1"/>
  <c r="Q17" i="1"/>
  <c r="R13" i="1"/>
  <c r="AG26" i="1" l="1"/>
  <c r="AH26" i="1" s="1"/>
  <c r="AJ26" i="1" s="1"/>
  <c r="AG22" i="1"/>
  <c r="AH22" i="1" s="1"/>
  <c r="AJ22" i="1" s="1"/>
  <c r="AG27" i="1"/>
  <c r="AH27" i="1" s="1"/>
  <c r="AJ27" i="1" s="1"/>
  <c r="AG23" i="1"/>
  <c r="AH23" i="1" s="1"/>
  <c r="AJ23" i="1" s="1"/>
  <c r="AG37" i="1"/>
  <c r="AH37" i="1" s="1"/>
  <c r="AJ37" i="1" s="1"/>
  <c r="AG68" i="1"/>
  <c r="AH68" i="1" s="1"/>
  <c r="AJ68" i="1" s="1"/>
  <c r="AG66" i="1"/>
  <c r="AH66" i="1" s="1"/>
  <c r="AJ66" i="1" s="1"/>
  <c r="AG24" i="1"/>
  <c r="AH24" i="1" s="1"/>
  <c r="AJ24" i="1" s="1"/>
  <c r="AG35" i="1"/>
  <c r="AH35" i="1" s="1"/>
  <c r="AJ35" i="1" s="1"/>
  <c r="AD152" i="1"/>
  <c r="AG38" i="1" l="1"/>
  <c r="AD39" i="1" s="1"/>
  <c r="AD114" i="1"/>
  <c r="AD76" i="1"/>
  <c r="AJ13" i="1"/>
  <c r="AJ38" i="1" s="1"/>
  <c r="AJ50" i="1" s="1"/>
  <c r="AJ76" i="1" s="1"/>
  <c r="AJ88" i="1" s="1"/>
  <c r="AJ114" i="1" s="1"/>
  <c r="AJ126" i="1" s="1"/>
  <c r="AJ152" i="1" s="1"/>
  <c r="AH38" i="1"/>
  <c r="AG50" i="1" l="1"/>
  <c r="AD50" i="1" s="1"/>
  <c r="AH50" i="1"/>
  <c r="AH76" i="1" s="1"/>
  <c r="M38" i="1" s="1"/>
  <c r="AG76" i="1" l="1"/>
  <c r="AG88" i="1" s="1"/>
  <c r="AH88" i="1"/>
  <c r="AH114" i="1" s="1"/>
  <c r="AD77" i="1" l="1"/>
  <c r="AH126" i="1"/>
  <c r="AH152" i="1" s="1"/>
  <c r="M114" i="1" s="1"/>
  <c r="AG114" i="1"/>
  <c r="AD88" i="1"/>
  <c r="M76" i="1"/>
  <c r="AG126" i="1" l="1"/>
  <c r="AD115" i="1"/>
  <c r="AG152" i="1" l="1"/>
  <c r="AD153" i="1" s="1"/>
  <c r="AD126" i="1"/>
</calcChain>
</file>

<file path=xl/comments1.xml><?xml version="1.0" encoding="utf-8"?>
<comments xmlns="http://schemas.openxmlformats.org/spreadsheetml/2006/main">
  <authors>
    <author>Schreiber, Maik</author>
    <author>Grefe, Wilfried</author>
  </authors>
  <commentList>
    <comment ref="G6" authorId="0" shapeId="0">
      <text>
        <r>
          <rPr>
            <b/>
            <sz val="9"/>
            <color indexed="81"/>
            <rFont val="Tahoma"/>
            <family val="2"/>
          </rPr>
          <t>Eingabe erforderllich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6" authorId="1" shapeId="0">
      <text>
        <r>
          <rPr>
            <b/>
            <sz val="9"/>
            <color indexed="81"/>
            <rFont val="Tahoma"/>
            <family val="2"/>
          </rPr>
          <t>Eingabe erforderlich</t>
        </r>
      </text>
    </comment>
    <comment ref="AM7" authorId="1" shapeId="0">
      <text>
        <r>
          <rPr>
            <b/>
            <sz val="9"/>
            <color indexed="81"/>
            <rFont val="Tahoma"/>
            <family val="2"/>
          </rPr>
          <t>Eingabe erforderlich</t>
        </r>
      </text>
    </comment>
  </commentList>
</comments>
</file>

<file path=xl/sharedStrings.xml><?xml version="1.0" encoding="utf-8"?>
<sst xmlns="http://schemas.openxmlformats.org/spreadsheetml/2006/main" count="381" uniqueCount="112">
  <si>
    <t xml:space="preserve">lfd. 
Nr. </t>
  </si>
  <si>
    <t>Maßnahmetitel:</t>
  </si>
  <si>
    <t>Nachname</t>
  </si>
  <si>
    <t>Vorname</t>
  </si>
  <si>
    <t>Einverständniserklärung der Teilnehmer/innen zur</t>
  </si>
  <si>
    <t>durchführender Bildungsträger:</t>
  </si>
  <si>
    <t xml:space="preserve">Unterschrift </t>
  </si>
  <si>
    <t>Name der/des Teilnehmerin/Teilnehmers:</t>
  </si>
  <si>
    <t>Hiermit erkläre ich mich einverstanden, dass das JobCenter / die Agentur für Arbeit</t>
  </si>
  <si>
    <t>folgende Informationen über den Bildungsträger an die NBank weiterleitet:</t>
  </si>
  <si>
    <t>Name</t>
  </si>
  <si>
    <t>Unterschrift</t>
  </si>
  <si>
    <t xml:space="preserve">lfd. Nr. </t>
  </si>
  <si>
    <t>geförderten Maßnahme und werden nicht an Dritte weitergegeben</t>
  </si>
  <si>
    <t>gewesen bin</t>
  </si>
  <si>
    <t>Die erhobenen Daten dienen ausschließlich zur Abrechnung der von der Europäischen Union</t>
  </si>
  <si>
    <t>Teilnehmer/in</t>
  </si>
  <si>
    <t>Datum</t>
  </si>
  <si>
    <t>von</t>
  </si>
  <si>
    <t>bis</t>
  </si>
  <si>
    <t>Hinweis: Die Einverständniserklärung verbleibt beim Jobcenter / der Agentur für Arbeit</t>
  </si>
  <si>
    <t>Weitergabe persönlicher Daten an die NBank</t>
  </si>
  <si>
    <t>a) Angaben zur Person (Name, Vorname, Bedarfsgemeinschaftsnummer/Kundennummer)</t>
  </si>
  <si>
    <t>b) Angabe, dass ich während der Dauer der o.g. Maßnahme im Leistungsbezug gewesen bin</t>
  </si>
  <si>
    <t xml:space="preserve">c) Angaben, ob ich während der Dauer der o.g. Maßnahme pflicht- oder familienversichert </t>
  </si>
  <si>
    <t>Richtlinie über die Gewährung von Zuwendungen zur Förderung der Integration von Frauen in den Arbeitsmarkt (FIFA)</t>
  </si>
  <si>
    <t>Richtlinie über die Gewährung von Zuwendungen zur Förderung von Maßnahmen zur beruflichen Integration von Arbeitslosen (AdQ)</t>
  </si>
  <si>
    <t>Richtlinie über die Gewährung von Zuwendungen zur Förderung von Jugendwerkstätten</t>
  </si>
  <si>
    <t>Tage</t>
  </si>
  <si>
    <t>Richtlinie über die Gewährung von Zuwendungen zur Förderung der beruflichen Qualifizierung und Integration von arbeitslosen Straffälligen</t>
  </si>
  <si>
    <t>Bedarfsgemein-schaftsnummer/ 
Kundennummer</t>
  </si>
  <si>
    <t>Pauschalbetrag</t>
  </si>
  <si>
    <t>Zeitraum</t>
  </si>
  <si>
    <t>1)</t>
  </si>
  <si>
    <t>2)</t>
  </si>
  <si>
    <t>Familienversicherte</t>
  </si>
  <si>
    <t>Pflichtversicherte</t>
  </si>
  <si>
    <t>familienversichert</t>
  </si>
  <si>
    <t>pflichtversichert</t>
  </si>
  <si>
    <t>Bestätigung des Versicherungs-
status</t>
  </si>
  <si>
    <t>Abrech-nungs-beginn</t>
  </si>
  <si>
    <t>familien-
versichert
ab 
01.07.11</t>
  </si>
  <si>
    <t>pflicht-
vers 
ab
01.07.11</t>
  </si>
  <si>
    <t>Richtlinie über die Gewährung von Zuwendungen zur Förderung der beruflichen Qualifizierung und Integration von arbeitslosen Straffälligen.</t>
  </si>
  <si>
    <t>ausblenden</t>
  </si>
  <si>
    <t>Erläuterungen:</t>
  </si>
  <si>
    <t xml:space="preserve">   bitte auswählen</t>
  </si>
  <si>
    <t>bis:</t>
  </si>
  <si>
    <t>Teiln.-Tage</t>
  </si>
  <si>
    <r>
      <t>ggf. Beendigung Teilnahme im  Zeitraum dieses Nachweises</t>
    </r>
    <r>
      <rPr>
        <b/>
        <vertAlign val="superscript"/>
        <sz val="11"/>
        <rFont val="Arial"/>
        <family val="2"/>
      </rPr>
      <t xml:space="preserve"> *1
</t>
    </r>
  </si>
  <si>
    <r>
      <t xml:space="preserve">Beginn Teilnahme
</t>
    </r>
    <r>
      <rPr>
        <b/>
        <vertAlign val="superscript"/>
        <sz val="11"/>
        <rFont val="Arial"/>
        <family val="2"/>
      </rPr>
      <t xml:space="preserve">*1
</t>
    </r>
  </si>
  <si>
    <r>
      <t xml:space="preserve">Bestätigung des Leistungsbezugs
(ALG I/ALG II)  </t>
    </r>
    <r>
      <rPr>
        <b/>
        <vertAlign val="superscript"/>
        <sz val="11"/>
        <rFont val="Arial"/>
        <family val="2"/>
      </rPr>
      <t>*2</t>
    </r>
  </si>
  <si>
    <t xml:space="preserve">Bildungsträger:   </t>
  </si>
  <si>
    <t>Pauschal-satz
ab
01.07.11</t>
  </si>
  <si>
    <t>Pauschal-satz
bis
30.06.11</t>
  </si>
  <si>
    <t>familien-
versichert
bis 
30.06.11</t>
  </si>
  <si>
    <t>pflicht-
vers 
bis
30.06.11</t>
  </si>
  <si>
    <t>Sonderberechnung
Jugendwerkstätten</t>
  </si>
  <si>
    <t xml:space="preserve">Pauschalberechnung
allgemein
</t>
  </si>
  <si>
    <t>monatl.
Pauschale
ohne
Berücksich-tigung des Zuwendungs-bescheides</t>
  </si>
  <si>
    <t>Pauschale</t>
  </si>
  <si>
    <r>
      <t xml:space="preserve">Beg.-Ausw
</t>
    </r>
    <r>
      <rPr>
        <sz val="9"/>
        <color indexed="10"/>
        <rFont val="Arial"/>
        <family val="2"/>
      </rPr>
      <t>Leist &lt;-&gt;Teiln</t>
    </r>
  </si>
  <si>
    <t>Beginn</t>
  </si>
  <si>
    <t>Ende</t>
  </si>
  <si>
    <t>Ermittlung 
der
Abrechnungsdaten</t>
  </si>
  <si>
    <r>
      <t xml:space="preserve">     *1 </t>
    </r>
    <r>
      <rPr>
        <b/>
        <sz val="11"/>
        <rFont val="Arial"/>
        <family val="2"/>
      </rPr>
      <t xml:space="preserve">Gegenüber der NBank dürfen nur Zeiträume abgerechnet werden, in denen der/die Teilnehmer/in an der Maßnahme teilgenommen hat
   </t>
    </r>
    <r>
      <rPr>
        <b/>
        <vertAlign val="superscript"/>
        <sz val="11"/>
        <rFont val="Arial"/>
        <family val="2"/>
      </rPr>
      <t xml:space="preserve">*2 </t>
    </r>
    <r>
      <rPr>
        <b/>
        <sz val="11"/>
        <rFont val="Arial"/>
        <family val="2"/>
      </rPr>
      <t>Zeiten vor Beginn oder nach Ende der Maßnahme dürfen nicht angegeben werden</t>
    </r>
  </si>
  <si>
    <t xml:space="preserve">Zuwendungsbescheid NBank vom:  </t>
  </si>
  <si>
    <t>zu bestätigen vom Jobcenter/
von der Agentur für Arbeit</t>
  </si>
  <si>
    <t>Übertrag von Seite 1:</t>
  </si>
  <si>
    <t>Datum,  Stempel  /  Unterschrift des Jobcenters/der Agentur für Arbeit</t>
  </si>
  <si>
    <t>bitte auswählen</t>
  </si>
  <si>
    <t>pflicht-
vers 
ab 01.07.11</t>
  </si>
  <si>
    <t>pflicht-
vers bis
30.06.11</t>
  </si>
  <si>
    <t>Pauschal-satz bis
30.06.11</t>
  </si>
  <si>
    <t>Pauschal-satz ab
01.07.11</t>
  </si>
  <si>
    <t xml:space="preserve">pflicht-
vers
bis 30.06.11 </t>
  </si>
  <si>
    <t xml:space="preserve">  Antragsnummer NBank:       </t>
  </si>
  <si>
    <t xml:space="preserve">Förderprogramm:              </t>
  </si>
  <si>
    <t xml:space="preserve">  Pauschalsätze:</t>
  </si>
  <si>
    <t>Berechnung
der 
Pauschale</t>
  </si>
  <si>
    <r>
      <t xml:space="preserve">Beg.-Ausw
</t>
    </r>
    <r>
      <rPr>
        <strike/>
        <sz val="9"/>
        <color indexed="10"/>
        <rFont val="Arial"/>
        <family val="2"/>
      </rPr>
      <t>Leist &lt;-&gt;Teiln</t>
    </r>
  </si>
  <si>
    <r>
      <rPr>
        <b/>
        <strike/>
        <sz val="10"/>
        <color indexed="10"/>
        <rFont val="Arial"/>
        <family val="2"/>
      </rPr>
      <t>Ende-Ausw</t>
    </r>
    <r>
      <rPr>
        <b/>
        <strike/>
        <sz val="11"/>
        <color indexed="10"/>
        <rFont val="Arial"/>
        <family val="2"/>
      </rPr>
      <t xml:space="preserve">
</t>
    </r>
    <r>
      <rPr>
        <strike/>
        <sz val="9"/>
        <color indexed="10"/>
        <rFont val="Arial"/>
        <family val="2"/>
      </rPr>
      <t>Leist &lt;-&gt;Teiln</t>
    </r>
  </si>
  <si>
    <t>für  die Darstellung genutzte Berechungsfelder
 (ausblenden)</t>
  </si>
  <si>
    <r>
      <rPr>
        <b/>
        <sz val="10"/>
        <color indexed="10"/>
        <rFont val="Arial"/>
        <family val="2"/>
      </rPr>
      <t>Ende-Ausw</t>
    </r>
    <r>
      <rPr>
        <b/>
        <sz val="11"/>
        <color indexed="10"/>
        <rFont val="Arial"/>
        <family val="2"/>
      </rPr>
      <t xml:space="preserve">
</t>
    </r>
    <r>
      <rPr>
        <b/>
        <sz val="9"/>
        <color indexed="10"/>
        <rFont val="Arial"/>
        <family val="2"/>
      </rPr>
      <t>Leist &lt;-&gt;Teiln</t>
    </r>
  </si>
  <si>
    <t xml:space="preserve">         Abrechnungszeitraum vom:   </t>
  </si>
  <si>
    <t>Übertrag von Seite 3:</t>
  </si>
  <si>
    <t>Übertrag von Seite 2:</t>
  </si>
  <si>
    <t>Gesamtsumme:</t>
  </si>
  <si>
    <t>Anmerkungen / Hinweise</t>
  </si>
  <si>
    <t>ALG II - familienversichert</t>
  </si>
  <si>
    <t>ALG II - pflichtversichert</t>
  </si>
  <si>
    <t>ALG I</t>
  </si>
  <si>
    <t>ALG I
bis 30.06.11</t>
  </si>
  <si>
    <t>ALG I
01.07.11</t>
  </si>
  <si>
    <t>bis 30.06.11</t>
  </si>
  <si>
    <t>Datum des
Zuwendungs-
bescheides bestimmt die Pauschale (Q7)</t>
  </si>
  <si>
    <r>
      <t xml:space="preserve">(bitte auswählen)
</t>
    </r>
    <r>
      <rPr>
        <b/>
        <sz val="9"/>
        <rFont val="Arial"/>
        <family val="2"/>
      </rPr>
      <t>entfällt bei Jugendwerkstätten</t>
    </r>
  </si>
  <si>
    <t>geltend gemacht gemäß Belegliste</t>
  </si>
  <si>
    <r>
      <t xml:space="preserve">Differenz
</t>
    </r>
    <r>
      <rPr>
        <sz val="11"/>
        <rFont val="Arial"/>
        <family val="2"/>
      </rPr>
      <t>(lediglich Kürzungen werden summiert)</t>
    </r>
  </si>
  <si>
    <r>
      <t xml:space="preserve">Differenz
</t>
    </r>
    <r>
      <rPr>
        <sz val="11"/>
        <rFont val="Arial"/>
        <family val="2"/>
      </rPr>
      <t>(lediglich
 Kürzungen
 werden
 summiert)</t>
    </r>
  </si>
  <si>
    <t xml:space="preserve">Bestätigung des Leistungsbezugs
</t>
  </si>
  <si>
    <t>Alt - Ausblenden</t>
  </si>
  <si>
    <t>(familien-
versichert)
Datum 1</t>
  </si>
  <si>
    <t>(familien-
versichert)
Datum 2</t>
  </si>
  <si>
    <t>ALTE FÖRDERPERIODE</t>
  </si>
  <si>
    <t xml:space="preserve">
versichert
ab XXX</t>
  </si>
  <si>
    <t xml:space="preserve">
versichert
01.01.2016 bis XXX</t>
  </si>
  <si>
    <t>Sammelbescheinigung zum Nachweis der Pauschale für Arbeitslosengeldleistungen</t>
  </si>
  <si>
    <t>Prüfung der Arbeitslosengeldleistungen</t>
  </si>
  <si>
    <t>aus-blenden</t>
  </si>
  <si>
    <t>Richtlinie über die Gewährung von Zuwendungen zur Unterstützung Regionaler Fachkräftebündnisse - Qualifizierung und Vermittlung Arbeitsloser</t>
  </si>
  <si>
    <t>Richtlinie über die Gewährung von Zuwendungen zur Förderung von Maßnahmen zur Qualifizierung und Arbeitsmarktintegration „Qualifizierung und Arbeit“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</si>
</sst>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#,##0\ &quot;EUR&quot;;\-#,##0\ &quot;DM&quot;"/>
    <numFmt numFmtId="165" formatCode="#,##0.00\ &quot;€&quot;"/>
    <numFmt numFmtId="166" formatCode="&quot;ab dem  &quot;dd/mm/yyyy"/>
    <numFmt numFmtId="167" formatCode="&quot; bis  &quot;dd/mm/yyyy"/>
    <numFmt numFmtId="168" formatCode="#,##0.00\ _€"/>
    <numFmt numFmtId="169" formatCode="##&quot;  &quot;"/>
    <numFmt numFmtId="170" formatCode="###0&quot;   &quot;"/>
    <numFmt numFmtId="171" formatCode="#,##0.00&quot; €   &quot;"/>
    <numFmt numFmtId="172" formatCode="#,##0.00&quot; €  &quot;"/>
    <numFmt numFmtId="173" formatCode="&quot;      &quot;#######0"/>
    <numFmt numFmtId="174" formatCode="#,##0.00&quot; €  &quot;;[Red]\ \-\ #,##0.00&quot; €  &quot;"/>
    <numFmt numFmtId="175" formatCode="&quot; ab  &quot;dd/mm/yyyy"/>
  </numFmts>
  <fonts count="82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9"/>
      <name val="Arial"/>
      <family val="2"/>
    </font>
    <font>
      <b/>
      <sz val="11"/>
      <color indexed="10"/>
      <name val="Arial"/>
      <family val="2"/>
    </font>
    <font>
      <b/>
      <strike/>
      <sz val="8"/>
      <name val="Arial"/>
      <family val="2"/>
    </font>
    <font>
      <b/>
      <sz val="10"/>
      <color indexed="10"/>
      <name val="Arial"/>
      <family val="2"/>
    </font>
    <font>
      <sz val="9"/>
      <color indexed="10"/>
      <name val="Arial"/>
      <family val="2"/>
    </font>
    <font>
      <b/>
      <strike/>
      <sz val="9"/>
      <name val="Arial"/>
      <family val="2"/>
    </font>
    <font>
      <b/>
      <u/>
      <sz val="14"/>
      <name val="Arial"/>
      <family val="2"/>
    </font>
    <font>
      <b/>
      <strike/>
      <sz val="10"/>
      <name val="Arial"/>
      <family val="2"/>
    </font>
    <font>
      <b/>
      <sz val="9"/>
      <color indexed="81"/>
      <name val="Tahoma"/>
      <family val="2"/>
    </font>
    <font>
      <b/>
      <sz val="9"/>
      <name val="Cambria"/>
      <family val="1"/>
    </font>
    <font>
      <b/>
      <sz val="8"/>
      <name val="Cambria"/>
      <family val="1"/>
    </font>
    <font>
      <b/>
      <sz val="9"/>
      <color indexed="10"/>
      <name val="Arial"/>
      <family val="2"/>
    </font>
    <font>
      <b/>
      <strike/>
      <sz val="11"/>
      <color indexed="10"/>
      <name val="Arial"/>
      <family val="2"/>
    </font>
    <font>
      <strike/>
      <sz val="9"/>
      <color indexed="10"/>
      <name val="Arial"/>
      <family val="2"/>
    </font>
    <font>
      <b/>
      <strike/>
      <sz val="10"/>
      <color indexed="10"/>
      <name val="Arial"/>
      <family val="2"/>
    </font>
    <font>
      <b/>
      <sz val="16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rgb="FF222222"/>
      <name val="Verdana"/>
      <family val="2"/>
    </font>
    <font>
      <b/>
      <sz val="9"/>
      <color rgb="FF636363"/>
      <name val="Segoe UI"/>
      <family val="2"/>
    </font>
    <font>
      <sz val="11"/>
      <color rgb="FF222222"/>
      <name val="Arial"/>
      <family val="2"/>
    </font>
    <font>
      <b/>
      <sz val="10"/>
      <color theme="0"/>
      <name val="Arial"/>
      <family val="2"/>
    </font>
    <font>
      <sz val="10"/>
      <color rgb="FF222222"/>
      <name val="Arial"/>
      <family val="2"/>
    </font>
    <font>
      <b/>
      <sz val="10"/>
      <color rgb="FFFF0000"/>
      <name val="Arial"/>
      <family val="2"/>
    </font>
    <font>
      <sz val="11"/>
      <color theme="1"/>
      <name val="Arial"/>
      <family val="2"/>
    </font>
    <font>
      <b/>
      <strike/>
      <sz val="9"/>
      <color rgb="FF636363"/>
      <name val="Segoe UI"/>
      <family val="2"/>
    </font>
    <font>
      <b/>
      <sz val="9"/>
      <color rgb="FF636363"/>
      <name val="Cambria"/>
      <family val="1"/>
    </font>
    <font>
      <b/>
      <strike/>
      <sz val="9"/>
      <color rgb="FFFF0000"/>
      <name val="Arial"/>
      <family val="2"/>
    </font>
    <font>
      <strike/>
      <sz val="9"/>
      <color rgb="FFFF0000"/>
      <name val="Arial"/>
      <family val="2"/>
    </font>
    <font>
      <strike/>
      <sz val="9"/>
      <color theme="1"/>
      <name val="Arial"/>
      <family val="2"/>
    </font>
    <font>
      <sz val="9"/>
      <color rgb="FFFF0000"/>
      <name val="Arial"/>
      <family val="2"/>
    </font>
    <font>
      <b/>
      <strike/>
      <sz val="11"/>
      <color rgb="FFFF000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11"/>
      <color rgb="FF222222"/>
      <name val="Verdana"/>
      <family val="2"/>
    </font>
    <font>
      <b/>
      <sz val="12"/>
      <color rgb="FF222222"/>
      <name val="Arial"/>
      <family val="2"/>
    </font>
    <font>
      <b/>
      <sz val="12"/>
      <color theme="1"/>
      <name val="Arial"/>
      <family val="2"/>
    </font>
    <font>
      <strike/>
      <sz val="12"/>
      <color theme="1"/>
      <name val="Arial"/>
      <family val="2"/>
    </font>
    <font>
      <sz val="10"/>
      <color theme="0"/>
      <name val="Arial"/>
      <family val="2"/>
    </font>
    <font>
      <u/>
      <sz val="10"/>
      <color rgb="FFFF0000"/>
      <name val="Arial"/>
      <family val="2"/>
    </font>
    <font>
      <sz val="10"/>
      <color rgb="FFFF0000"/>
      <name val="Arial"/>
      <family val="2"/>
    </font>
    <font>
      <u/>
      <sz val="11"/>
      <color rgb="FFFF0000"/>
      <name val="Arial"/>
      <family val="2"/>
    </font>
    <font>
      <b/>
      <sz val="9"/>
      <color rgb="FFFF0000"/>
      <name val="Arial"/>
      <family val="2"/>
    </font>
    <font>
      <b/>
      <sz val="10"/>
      <color theme="0" tint="-0.499984740745262"/>
      <name val="Arial"/>
      <family val="2"/>
    </font>
    <font>
      <b/>
      <strike/>
      <sz val="11"/>
      <color theme="6" tint="0.7999816888943144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0" tint="-0.14996795556505021"/>
      </patternFill>
    </fill>
    <fill>
      <patternFill patternType="solid">
        <fgColor theme="9" tint="0.39997558519241921"/>
        <bgColor indexed="64"/>
      </patternFill>
    </fill>
    <fill>
      <patternFill patternType="gray0625">
        <bgColor theme="9" tint="0.79995117038483843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1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thick">
        <color indexed="64"/>
      </right>
      <top/>
      <bottom/>
      <diagonal/>
    </border>
    <border>
      <left style="dashed">
        <color indexed="64"/>
      </left>
      <right style="thick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/>
      <diagonal/>
    </border>
    <border>
      <left style="dott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thick">
        <color indexed="64"/>
      </left>
      <right style="dotted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dashed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dotted">
        <color indexed="64"/>
      </left>
      <right style="thick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8">
    <xf numFmtId="0" fontId="0" fillId="0" borderId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9" fillId="9" borderId="127" applyNumberFormat="0" applyAlignment="0" applyProtection="0"/>
    <xf numFmtId="0" fontId="40" fillId="9" borderId="128" applyNumberFormat="0" applyAlignment="0" applyProtection="0"/>
    <xf numFmtId="0" fontId="41" fillId="10" borderId="128" applyNumberFormat="0" applyAlignment="0" applyProtection="0"/>
    <xf numFmtId="0" fontId="42" fillId="0" borderId="129" applyNumberFormat="0" applyFill="0" applyAlignment="0" applyProtection="0"/>
    <xf numFmtId="0" fontId="43" fillId="0" borderId="0" applyNumberFormat="0" applyFill="0" applyBorder="0" applyAlignment="0" applyProtection="0"/>
    <xf numFmtId="0" fontId="44" fillId="11" borderId="0" applyNumberFormat="0" applyBorder="0" applyAlignment="0" applyProtection="0"/>
    <xf numFmtId="0" fontId="45" fillId="12" borderId="0" applyNumberFormat="0" applyBorder="0" applyAlignment="0" applyProtection="0"/>
    <xf numFmtId="0" fontId="37" fillId="13" borderId="130" applyNumberFormat="0" applyFont="0" applyAlignment="0" applyProtection="0"/>
    <xf numFmtId="0" fontId="46" fillId="14" borderId="0" applyNumberFormat="0" applyBorder="0" applyAlignment="0" applyProtection="0"/>
    <xf numFmtId="0" fontId="47" fillId="0" borderId="0"/>
    <xf numFmtId="0" fontId="4" fillId="0" borderId="0"/>
    <xf numFmtId="0" fontId="37" fillId="0" borderId="0"/>
    <xf numFmtId="0" fontId="4" fillId="0" borderId="0"/>
    <xf numFmtId="0" fontId="48" fillId="0" borderId="0" applyNumberFormat="0" applyFill="0" applyBorder="0" applyAlignment="0" applyProtection="0"/>
    <xf numFmtId="0" fontId="49" fillId="0" borderId="131" applyNumberFormat="0" applyFill="0" applyAlignment="0" applyProtection="0"/>
    <xf numFmtId="0" fontId="50" fillId="0" borderId="132" applyNumberFormat="0" applyFill="0" applyAlignment="0" applyProtection="0"/>
    <xf numFmtId="0" fontId="51" fillId="0" borderId="133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134" applyNumberFormat="0" applyFill="0" applyAlignment="0" applyProtection="0"/>
    <xf numFmtId="0" fontId="53" fillId="0" borderId="0" applyNumberFormat="0" applyFill="0" applyBorder="0" applyAlignment="0" applyProtection="0"/>
    <xf numFmtId="0" fontId="54" fillId="15" borderId="135" applyNumberFormat="0" applyAlignment="0" applyProtection="0"/>
  </cellStyleXfs>
  <cellXfs count="437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/>
    <xf numFmtId="0" fontId="4" fillId="0" borderId="0" xfId="0" applyFont="1"/>
    <xf numFmtId="0" fontId="4" fillId="0" borderId="0" xfId="0" applyFont="1" applyBorder="1"/>
    <xf numFmtId="164" fontId="5" fillId="0" borderId="0" xfId="0" applyNumberFormat="1" applyFont="1" applyBorder="1" applyAlignment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3" fillId="0" borderId="0" xfId="0" applyFont="1" applyBorder="1"/>
    <xf numFmtId="0" fontId="7" fillId="0" borderId="0" xfId="0" applyFont="1" applyAlignment="1">
      <alignment horizontal="left" vertical="center"/>
    </xf>
    <xf numFmtId="0" fontId="6" fillId="0" borderId="0" xfId="0" applyFont="1"/>
    <xf numFmtId="0" fontId="8" fillId="0" borderId="0" xfId="0" applyFont="1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/>
    <xf numFmtId="0" fontId="4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3" fillId="0" borderId="0" xfId="0" applyFont="1" applyProtection="1"/>
    <xf numFmtId="0" fontId="0" fillId="0" borderId="0" xfId="0" applyProtection="1"/>
    <xf numFmtId="0" fontId="6" fillId="0" borderId="0" xfId="0" applyFont="1" applyAlignment="1" applyProtection="1">
      <alignment vertical="top"/>
    </xf>
    <xf numFmtId="0" fontId="6" fillId="0" borderId="0" xfId="0" applyFont="1" applyProtection="1"/>
    <xf numFmtId="0" fontId="15" fillId="0" borderId="0" xfId="0" applyFont="1" applyProtection="1"/>
    <xf numFmtId="0" fontId="4" fillId="0" borderId="0" xfId="0" applyFont="1" applyProtection="1"/>
    <xf numFmtId="0" fontId="18" fillId="16" borderId="6" xfId="0" applyFont="1" applyFill="1" applyBorder="1" applyAlignment="1" applyProtection="1">
      <alignment horizontal="center" vertical="top" wrapText="1"/>
    </xf>
    <xf numFmtId="0" fontId="6" fillId="0" borderId="0" xfId="0" applyFont="1" applyBorder="1" applyAlignment="1" applyProtection="1">
      <alignment vertical="top"/>
    </xf>
    <xf numFmtId="0" fontId="15" fillId="0" borderId="0" xfId="0" applyFont="1" applyBorder="1" applyProtection="1"/>
    <xf numFmtId="0" fontId="0" fillId="0" borderId="0" xfId="0" applyBorder="1" applyProtection="1"/>
    <xf numFmtId="1" fontId="55" fillId="0" borderId="0" xfId="0" applyNumberFormat="1" applyFont="1" applyBorder="1" applyAlignment="1" applyProtection="1">
      <alignment horizontal="center"/>
    </xf>
    <xf numFmtId="0" fontId="3" fillId="0" borderId="3" xfId="0" applyFont="1" applyBorder="1" applyAlignment="1">
      <alignment vertical="center"/>
    </xf>
    <xf numFmtId="14" fontId="4" fillId="0" borderId="0" xfId="0" applyNumberFormat="1" applyFont="1" applyBorder="1" applyAlignment="1" applyProtection="1"/>
    <xf numFmtId="0" fontId="18" fillId="16" borderId="7" xfId="0" applyFont="1" applyFill="1" applyBorder="1" applyAlignment="1" applyProtection="1">
      <alignment horizontal="center" vertical="top" wrapText="1"/>
    </xf>
    <xf numFmtId="165" fontId="56" fillId="17" borderId="8" xfId="0" applyNumberFormat="1" applyFont="1" applyFill="1" applyBorder="1" applyAlignment="1" applyProtection="1">
      <alignment horizontal="center" vertical="center"/>
    </xf>
    <xf numFmtId="165" fontId="56" fillId="18" borderId="9" xfId="0" applyNumberFormat="1" applyFont="1" applyFill="1" applyBorder="1" applyAlignment="1" applyProtection="1">
      <alignment horizontal="center" vertical="center"/>
    </xf>
    <xf numFmtId="0" fontId="4" fillId="0" borderId="0" xfId="0" applyFont="1" applyProtection="1">
      <protection locked="0"/>
    </xf>
    <xf numFmtId="14" fontId="57" fillId="0" borderId="10" xfId="0" applyNumberFormat="1" applyFont="1" applyFill="1" applyBorder="1" applyAlignment="1" applyProtection="1">
      <alignment horizontal="center" vertical="center"/>
    </xf>
    <xf numFmtId="0" fontId="58" fillId="16" borderId="11" xfId="0" applyFont="1" applyFill="1" applyBorder="1" applyAlignment="1" applyProtection="1">
      <alignment horizontal="center" vertical="top" wrapText="1"/>
    </xf>
    <xf numFmtId="0" fontId="0" fillId="0" borderId="0" xfId="0" applyFill="1" applyBorder="1" applyProtection="1"/>
    <xf numFmtId="14" fontId="59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5" fillId="0" borderId="0" xfId="0" applyFont="1" applyBorder="1" applyAlignment="1" applyProtection="1"/>
    <xf numFmtId="0" fontId="12" fillId="0" borderId="0" xfId="0" applyFont="1" applyProtection="1"/>
    <xf numFmtId="0" fontId="3" fillId="0" borderId="0" xfId="0" applyFont="1" applyProtection="1"/>
    <xf numFmtId="170" fontId="5" fillId="0" borderId="12" xfId="18" applyNumberFormat="1" applyFont="1" applyBorder="1" applyAlignment="1" applyProtection="1">
      <alignment horizontal="right" vertical="center"/>
    </xf>
    <xf numFmtId="0" fontId="18" fillId="0" borderId="0" xfId="0" applyFont="1" applyBorder="1" applyAlignment="1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Protection="1"/>
    <xf numFmtId="14" fontId="18" fillId="0" borderId="0" xfId="0" applyNumberFormat="1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/>
    </xf>
    <xf numFmtId="0" fontId="60" fillId="16" borderId="13" xfId="0" applyFont="1" applyFill="1" applyBorder="1" applyAlignment="1" applyProtection="1"/>
    <xf numFmtId="0" fontId="17" fillId="0" borderId="0" xfId="0" applyFont="1" applyBorder="1" applyAlignment="1" applyProtection="1">
      <alignment horizontal="left" vertical="center"/>
    </xf>
    <xf numFmtId="14" fontId="61" fillId="0" borderId="0" xfId="18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165" fontId="56" fillId="18" borderId="0" xfId="0" applyNumberFormat="1" applyFont="1" applyFill="1" applyBorder="1" applyAlignment="1" applyProtection="1">
      <alignment horizontal="center" vertical="center"/>
    </xf>
    <xf numFmtId="165" fontId="56" fillId="17" borderId="0" xfId="0" applyNumberFormat="1" applyFont="1" applyFill="1" applyBorder="1" applyAlignment="1" applyProtection="1">
      <alignment horizontal="center" vertical="center"/>
    </xf>
    <xf numFmtId="165" fontId="62" fillId="18" borderId="0" xfId="0" applyNumberFormat="1" applyFont="1" applyFill="1" applyBorder="1" applyAlignment="1" applyProtection="1">
      <alignment horizontal="center" vertical="center"/>
    </xf>
    <xf numFmtId="165" fontId="2" fillId="0" borderId="0" xfId="0" applyNumberFormat="1" applyFont="1" applyBorder="1" applyAlignment="1" applyProtection="1">
      <alignment horizontal="right"/>
    </xf>
    <xf numFmtId="0" fontId="0" fillId="0" borderId="0" xfId="0" applyAlignment="1" applyProtection="1">
      <alignment vertical="center"/>
      <protection locked="0"/>
    </xf>
    <xf numFmtId="0" fontId="17" fillId="0" borderId="14" xfId="0" applyFont="1" applyBorder="1" applyAlignment="1" applyProtection="1">
      <alignment vertical="center"/>
    </xf>
    <xf numFmtId="14" fontId="61" fillId="0" borderId="14" xfId="18" applyNumberFormat="1" applyFont="1" applyFill="1" applyBorder="1" applyAlignment="1" applyProtection="1">
      <alignment vertical="center" wrapText="1"/>
    </xf>
    <xf numFmtId="14" fontId="57" fillId="0" borderId="15" xfId="0" applyNumberFormat="1" applyFont="1" applyFill="1" applyBorder="1" applyAlignment="1" applyProtection="1">
      <alignment horizontal="center" vertical="center"/>
    </xf>
    <xf numFmtId="165" fontId="56" fillId="18" borderId="16" xfId="0" applyNumberFormat="1" applyFont="1" applyFill="1" applyBorder="1" applyAlignment="1" applyProtection="1">
      <alignment vertical="center"/>
    </xf>
    <xf numFmtId="165" fontId="56" fillId="17" borderId="17" xfId="0" applyNumberFormat="1" applyFont="1" applyFill="1" applyBorder="1" applyAlignment="1" applyProtection="1">
      <alignment vertical="center"/>
    </xf>
    <xf numFmtId="165" fontId="62" fillId="18" borderId="17" xfId="0" applyNumberFormat="1" applyFont="1" applyFill="1" applyBorder="1" applyAlignment="1" applyProtection="1">
      <alignment vertical="center"/>
    </xf>
    <xf numFmtId="165" fontId="62" fillId="17" borderId="18" xfId="0" applyNumberFormat="1" applyFont="1" applyFill="1" applyBorder="1" applyAlignment="1" applyProtection="1">
      <alignment vertical="center"/>
    </xf>
    <xf numFmtId="169" fontId="18" fillId="0" borderId="0" xfId="18" applyNumberFormat="1" applyFont="1" applyBorder="1" applyAlignment="1" applyProtection="1">
      <alignment horizontal="center" vertical="center" wrapText="1"/>
    </xf>
    <xf numFmtId="165" fontId="62" fillId="17" borderId="0" xfId="0" applyNumberFormat="1" applyFont="1" applyFill="1" applyBorder="1" applyAlignment="1" applyProtection="1">
      <alignment horizontal="center" vertical="center"/>
    </xf>
    <xf numFmtId="169" fontId="18" fillId="0" borderId="19" xfId="18" applyNumberFormat="1" applyFont="1" applyBorder="1" applyAlignment="1" applyProtection="1">
      <alignment vertical="center" wrapText="1"/>
    </xf>
    <xf numFmtId="0" fontId="17" fillId="0" borderId="20" xfId="0" applyFont="1" applyBorder="1" applyAlignment="1" applyProtection="1">
      <alignment vertical="center"/>
    </xf>
    <xf numFmtId="0" fontId="17" fillId="0" borderId="21" xfId="0" applyFont="1" applyBorder="1" applyAlignment="1" applyProtection="1">
      <alignment vertical="center"/>
    </xf>
    <xf numFmtId="14" fontId="61" fillId="0" borderId="20" xfId="18" applyNumberFormat="1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15" fillId="0" borderId="2" xfId="0" applyFont="1" applyBorder="1" applyProtection="1"/>
    <xf numFmtId="0" fontId="0" fillId="0" borderId="2" xfId="0" applyBorder="1" applyProtection="1"/>
    <xf numFmtId="0" fontId="0" fillId="0" borderId="2" xfId="0" applyFill="1" applyBorder="1" applyProtection="1"/>
    <xf numFmtId="0" fontId="0" fillId="0" borderId="2" xfId="0" applyBorder="1" applyAlignment="1" applyProtection="1">
      <alignment horizontal="center"/>
    </xf>
    <xf numFmtId="0" fontId="14" fillId="16" borderId="0" xfId="0" applyFont="1" applyFill="1" applyBorder="1" applyAlignment="1" applyProtection="1">
      <alignment horizontal="center"/>
    </xf>
    <xf numFmtId="165" fontId="56" fillId="17" borderId="20" xfId="0" applyNumberFormat="1" applyFont="1" applyFill="1" applyBorder="1" applyAlignment="1" applyProtection="1">
      <alignment vertical="center"/>
    </xf>
    <xf numFmtId="0" fontId="0" fillId="0" borderId="0" xfId="0" applyBorder="1" applyProtection="1">
      <protection locked="0"/>
    </xf>
    <xf numFmtId="169" fontId="18" fillId="0" borderId="11" xfId="18" applyNumberFormat="1" applyFont="1" applyBorder="1" applyAlignment="1" applyProtection="1">
      <alignment vertical="center" wrapText="1"/>
    </xf>
    <xf numFmtId="0" fontId="17" fillId="0" borderId="11" xfId="0" applyFont="1" applyBorder="1" applyAlignment="1" applyProtection="1">
      <alignment vertical="center"/>
    </xf>
    <xf numFmtId="14" fontId="61" fillId="0" borderId="11" xfId="18" applyNumberFormat="1" applyFont="1" applyFill="1" applyBorder="1" applyAlignment="1" applyProtection="1">
      <alignment vertical="center" wrapText="1"/>
    </xf>
    <xf numFmtId="0" fontId="0" fillId="0" borderId="11" xfId="0" applyBorder="1" applyAlignment="1" applyProtection="1">
      <alignment vertical="center"/>
    </xf>
    <xf numFmtId="0" fontId="0" fillId="0" borderId="22" xfId="0" applyFill="1" applyBorder="1" applyAlignment="1" applyProtection="1">
      <alignment vertical="center"/>
    </xf>
    <xf numFmtId="0" fontId="0" fillId="0" borderId="22" xfId="0" applyBorder="1" applyAlignment="1" applyProtection="1">
      <alignment vertical="center"/>
    </xf>
    <xf numFmtId="171" fontId="2" fillId="0" borderId="0" xfId="0" applyNumberFormat="1" applyFont="1" applyBorder="1" applyAlignment="1" applyProtection="1">
      <alignment horizontal="right"/>
    </xf>
    <xf numFmtId="0" fontId="26" fillId="0" borderId="0" xfId="0" applyFont="1" applyBorder="1" applyAlignment="1" applyProtection="1">
      <alignment horizontal="left" vertical="center"/>
    </xf>
    <xf numFmtId="169" fontId="18" fillId="0" borderId="14" xfId="18" applyNumberFormat="1" applyFont="1" applyBorder="1" applyAlignment="1" applyProtection="1">
      <alignment vertical="center" wrapText="1"/>
    </xf>
    <xf numFmtId="0" fontId="0" fillId="0" borderId="14" xfId="0" applyBorder="1" applyAlignment="1" applyProtection="1">
      <alignment vertical="center"/>
    </xf>
    <xf numFmtId="165" fontId="63" fillId="18" borderId="8" xfId="0" applyNumberFormat="1" applyFont="1" applyFill="1" applyBorder="1" applyAlignment="1" applyProtection="1">
      <alignment horizontal="center" vertical="center"/>
    </xf>
    <xf numFmtId="165" fontId="63" fillId="17" borderId="23" xfId="0" applyNumberFormat="1" applyFont="1" applyFill="1" applyBorder="1" applyAlignment="1" applyProtection="1">
      <alignment horizontal="center" vertical="center"/>
    </xf>
    <xf numFmtId="171" fontId="4" fillId="0" borderId="12" xfId="0" applyNumberFormat="1" applyFont="1" applyBorder="1" applyAlignment="1" applyProtection="1">
      <alignment horizontal="right" vertical="center"/>
      <protection locked="0"/>
    </xf>
    <xf numFmtId="172" fontId="17" fillId="0" borderId="24" xfId="0" applyNumberFormat="1" applyFont="1" applyBorder="1" applyAlignment="1" applyProtection="1">
      <alignment vertical="center"/>
    </xf>
    <xf numFmtId="0" fontId="27" fillId="19" borderId="25" xfId="0" applyFont="1" applyFill="1" applyBorder="1" applyAlignment="1" applyProtection="1">
      <alignment horizontal="center" vertical="top" wrapText="1"/>
    </xf>
    <xf numFmtId="0" fontId="64" fillId="19" borderId="26" xfId="0" applyFont="1" applyFill="1" applyBorder="1" applyAlignment="1" applyProtection="1">
      <alignment horizontal="center" vertical="center" wrapText="1"/>
    </xf>
    <xf numFmtId="14" fontId="65" fillId="0" borderId="10" xfId="0" applyNumberFormat="1" applyFont="1" applyFill="1" applyBorder="1" applyAlignment="1" applyProtection="1">
      <alignment horizontal="center" vertical="center"/>
    </xf>
    <xf numFmtId="14" fontId="65" fillId="0" borderId="15" xfId="0" applyNumberFormat="1" applyFont="1" applyFill="1" applyBorder="1" applyAlignment="1" applyProtection="1">
      <alignment horizontal="center" vertical="center"/>
    </xf>
    <xf numFmtId="0" fontId="16" fillId="0" borderId="0" xfId="0" applyFont="1" applyProtection="1"/>
    <xf numFmtId="0" fontId="16" fillId="0" borderId="0" xfId="0" applyFont="1" applyProtection="1">
      <protection locked="0"/>
    </xf>
    <xf numFmtId="14" fontId="66" fillId="0" borderId="27" xfId="0" applyNumberFormat="1" applyFont="1" applyFill="1" applyBorder="1" applyAlignment="1" applyProtection="1">
      <alignment horizontal="center" vertical="center"/>
    </xf>
    <xf numFmtId="14" fontId="66" fillId="0" borderId="28" xfId="0" applyNumberFormat="1" applyFont="1" applyFill="1" applyBorder="1" applyAlignment="1" applyProtection="1">
      <alignment horizontal="center" vertical="center"/>
    </xf>
    <xf numFmtId="14" fontId="66" fillId="0" borderId="0" xfId="0" applyNumberFormat="1" applyFont="1" applyFill="1" applyBorder="1" applyAlignment="1" applyProtection="1">
      <alignment horizontal="center" vertical="center"/>
    </xf>
    <xf numFmtId="14" fontId="66" fillId="0" borderId="27" xfId="0" applyNumberFormat="1" applyFont="1" applyFill="1" applyBorder="1" applyAlignment="1" applyProtection="1">
      <alignment vertical="center"/>
    </xf>
    <xf numFmtId="0" fontId="16" fillId="0" borderId="0" xfId="0" applyFont="1" applyAlignment="1" applyProtection="1">
      <alignment horizontal="center"/>
    </xf>
    <xf numFmtId="0" fontId="16" fillId="0" borderId="0" xfId="0" applyFont="1" applyFill="1" applyBorder="1" applyProtection="1"/>
    <xf numFmtId="0" fontId="16" fillId="0" borderId="2" xfId="0" applyFont="1" applyFill="1" applyBorder="1" applyProtection="1"/>
    <xf numFmtId="0" fontId="25" fillId="20" borderId="6" xfId="0" applyFont="1" applyFill="1" applyBorder="1" applyAlignment="1" applyProtection="1">
      <alignment horizontal="center" vertical="top" wrapText="1"/>
    </xf>
    <xf numFmtId="0" fontId="16" fillId="0" borderId="0" xfId="0" applyFont="1" applyFill="1" applyBorder="1" applyAlignment="1" applyProtection="1">
      <alignment vertical="center"/>
    </xf>
    <xf numFmtId="0" fontId="16" fillId="0" borderId="2" xfId="0" applyFont="1" applyFill="1" applyBorder="1" applyAlignment="1" applyProtection="1">
      <alignment vertical="center"/>
    </xf>
    <xf numFmtId="165" fontId="16" fillId="0" borderId="29" xfId="0" applyNumberFormat="1" applyFont="1" applyBorder="1" applyAlignment="1" applyProtection="1">
      <alignment horizontal="right" vertical="center"/>
    </xf>
    <xf numFmtId="165" fontId="16" fillId="0" borderId="30" xfId="0" applyNumberFormat="1" applyFont="1" applyBorder="1" applyAlignment="1" applyProtection="1">
      <alignment horizontal="right" vertical="center"/>
    </xf>
    <xf numFmtId="165" fontId="3" fillId="0" borderId="29" xfId="0" applyNumberFormat="1" applyFont="1" applyBorder="1" applyAlignment="1" applyProtection="1">
      <alignment vertical="center"/>
    </xf>
    <xf numFmtId="0" fontId="4" fillId="19" borderId="25" xfId="0" applyFont="1" applyFill="1" applyBorder="1" applyAlignment="1" applyProtection="1">
      <alignment horizontal="center" vertical="top" wrapText="1"/>
    </xf>
    <xf numFmtId="0" fontId="67" fillId="19" borderId="26" xfId="0" applyFont="1" applyFill="1" applyBorder="1" applyAlignment="1" applyProtection="1">
      <alignment horizontal="center" vertical="center" wrapText="1"/>
    </xf>
    <xf numFmtId="0" fontId="0" fillId="0" borderId="31" xfId="0" applyBorder="1" applyAlignment="1" applyProtection="1"/>
    <xf numFmtId="165" fontId="0" fillId="0" borderId="0" xfId="0" applyNumberFormat="1" applyAlignment="1" applyProtection="1">
      <alignment horizontal="center" vertical="center"/>
    </xf>
    <xf numFmtId="1" fontId="55" fillId="0" borderId="2" xfId="0" applyNumberFormat="1" applyFont="1" applyBorder="1" applyAlignment="1" applyProtection="1">
      <alignment horizontal="center"/>
    </xf>
    <xf numFmtId="0" fontId="68" fillId="21" borderId="32" xfId="0" applyFont="1" applyFill="1" applyBorder="1" applyAlignment="1" applyProtection="1">
      <alignment horizontal="center" vertical="center" wrapText="1"/>
    </xf>
    <xf numFmtId="0" fontId="6" fillId="19" borderId="33" xfId="0" applyFont="1" applyFill="1" applyBorder="1" applyAlignment="1" applyProtection="1">
      <alignment horizontal="center" vertical="top" wrapText="1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21" xfId="0" applyFont="1" applyBorder="1" applyAlignment="1" applyProtection="1">
      <alignment horizontal="left" vertical="center"/>
      <protection locked="0"/>
    </xf>
    <xf numFmtId="0" fontId="5" fillId="0" borderId="1" xfId="0" applyFont="1" applyBorder="1" applyProtection="1">
      <protection locked="0"/>
    </xf>
    <xf numFmtId="0" fontId="69" fillId="21" borderId="34" xfId="0" applyFont="1" applyFill="1" applyBorder="1" applyAlignment="1" applyProtection="1">
      <alignment horizontal="center" vertical="center" wrapText="1"/>
    </xf>
    <xf numFmtId="0" fontId="70" fillId="20" borderId="35" xfId="0" applyFont="1" applyFill="1" applyBorder="1" applyAlignment="1" applyProtection="1">
      <alignment horizontal="center" vertical="center" wrapText="1"/>
    </xf>
    <xf numFmtId="14" fontId="65" fillId="0" borderId="20" xfId="0" applyNumberFormat="1" applyFont="1" applyFill="1" applyBorder="1" applyAlignment="1" applyProtection="1">
      <alignment horizontal="center" vertical="center"/>
    </xf>
    <xf numFmtId="14" fontId="57" fillId="0" borderId="36" xfId="0" applyNumberFormat="1" applyFont="1" applyFill="1" applyBorder="1" applyAlignment="1" applyProtection="1">
      <alignment horizontal="center" vertical="center"/>
    </xf>
    <xf numFmtId="14" fontId="57" fillId="0" borderId="37" xfId="0" applyNumberFormat="1" applyFont="1" applyFill="1" applyBorder="1" applyAlignment="1" applyProtection="1">
      <alignment horizontal="center" vertical="center"/>
    </xf>
    <xf numFmtId="0" fontId="18" fillId="20" borderId="38" xfId="0" applyFont="1" applyFill="1" applyBorder="1" applyAlignment="1" applyProtection="1">
      <alignment horizontal="center" vertical="top" wrapText="1"/>
    </xf>
    <xf numFmtId="14" fontId="61" fillId="0" borderId="39" xfId="18" applyNumberFormat="1" applyFont="1" applyFill="1" applyBorder="1" applyAlignment="1" applyProtection="1">
      <alignment horizontal="center" vertical="center" wrapText="1"/>
      <protection locked="0"/>
    </xf>
    <xf numFmtId="14" fontId="61" fillId="0" borderId="17" xfId="18" applyNumberFormat="1" applyFont="1" applyFill="1" applyBorder="1" applyAlignment="1" applyProtection="1">
      <alignment horizontal="center" vertical="center" wrapText="1"/>
      <protection locked="0"/>
    </xf>
    <xf numFmtId="14" fontId="61" fillId="0" borderId="39" xfId="18" applyNumberFormat="1" applyFont="1" applyFill="1" applyBorder="1" applyAlignment="1" applyProtection="1">
      <alignment horizontal="center" vertical="center" wrapText="1"/>
      <protection locked="0"/>
    </xf>
    <xf numFmtId="165" fontId="56" fillId="17" borderId="8" xfId="0" applyNumberFormat="1" applyFont="1" applyFill="1" applyBorder="1" applyAlignment="1" applyProtection="1">
      <alignment horizontal="center" vertical="center"/>
    </xf>
    <xf numFmtId="165" fontId="56" fillId="18" borderId="9" xfId="0" applyNumberFormat="1" applyFont="1" applyFill="1" applyBorder="1" applyAlignment="1" applyProtection="1">
      <alignment horizontal="center" vertical="center"/>
    </xf>
    <xf numFmtId="14" fontId="61" fillId="0" borderId="17" xfId="18" applyNumberFormat="1" applyFont="1" applyFill="1" applyBorder="1" applyAlignment="1" applyProtection="1">
      <alignment horizontal="center" vertical="center" wrapText="1"/>
      <protection locked="0"/>
    </xf>
    <xf numFmtId="165" fontId="63" fillId="18" borderId="8" xfId="0" applyNumberFormat="1" applyFont="1" applyFill="1" applyBorder="1" applyAlignment="1" applyProtection="1">
      <alignment horizontal="center" vertical="center"/>
    </xf>
    <xf numFmtId="165" fontId="63" fillId="17" borderId="23" xfId="0" applyNumberFormat="1" applyFont="1" applyFill="1" applyBorder="1" applyAlignment="1" applyProtection="1">
      <alignment horizontal="center" vertical="center"/>
    </xf>
    <xf numFmtId="169" fontId="18" fillId="0" borderId="40" xfId="18" applyNumberFormat="1" applyFont="1" applyBorder="1" applyAlignment="1" applyProtection="1">
      <alignment horizontal="center" vertical="center" wrapText="1"/>
    </xf>
    <xf numFmtId="0" fontId="18" fillId="20" borderId="41" xfId="0" applyFont="1" applyFill="1" applyBorder="1" applyAlignment="1" applyProtection="1">
      <alignment horizontal="center" vertical="top" wrapText="1"/>
    </xf>
    <xf numFmtId="0" fontId="6" fillId="2" borderId="1" xfId="0" applyFont="1" applyFill="1" applyBorder="1" applyAlignment="1">
      <alignment horizontal="center"/>
    </xf>
    <xf numFmtId="0" fontId="10" fillId="0" borderId="0" xfId="0" applyFont="1" applyAlignment="1" applyProtection="1">
      <alignment horizontal="left"/>
    </xf>
    <xf numFmtId="0" fontId="10" fillId="0" borderId="0" xfId="0" applyFont="1" applyAlignment="1" applyProtection="1"/>
    <xf numFmtId="0" fontId="2" fillId="0" borderId="0" xfId="0" applyFont="1" applyAlignment="1" applyProtection="1"/>
    <xf numFmtId="0" fontId="16" fillId="0" borderId="0" xfId="0" applyFont="1" applyAlignment="1" applyProtection="1"/>
    <xf numFmtId="0" fontId="2" fillId="0" borderId="0" xfId="0" applyFont="1" applyAlignment="1" applyProtection="1">
      <alignment horizontal="left" wrapText="1"/>
    </xf>
    <xf numFmtId="0" fontId="0" fillId="0" borderId="0" xfId="0" applyAlignment="1" applyProtection="1"/>
    <xf numFmtId="0" fontId="0" fillId="0" borderId="0" xfId="0" applyAlignment="1" applyProtection="1">
      <protection locked="0"/>
    </xf>
    <xf numFmtId="0" fontId="0" fillId="0" borderId="0" xfId="0" applyAlignment="1" applyProtection="1">
      <alignment vertical="center"/>
    </xf>
    <xf numFmtId="14" fontId="66" fillId="0" borderId="42" xfId="0" applyNumberFormat="1" applyFont="1" applyFill="1" applyBorder="1" applyAlignment="1" applyProtection="1">
      <alignment vertical="center"/>
    </xf>
    <xf numFmtId="165" fontId="16" fillId="0" borderId="43" xfId="0" applyNumberFormat="1" applyFont="1" applyBorder="1" applyAlignment="1" applyProtection="1">
      <alignment vertical="center"/>
    </xf>
    <xf numFmtId="165" fontId="56" fillId="18" borderId="44" xfId="0" applyNumberFormat="1" applyFont="1" applyFill="1" applyBorder="1" applyAlignment="1" applyProtection="1">
      <alignment vertical="center"/>
    </xf>
    <xf numFmtId="165" fontId="56" fillId="17" borderId="45" xfId="0" applyNumberFormat="1" applyFont="1" applyFill="1" applyBorder="1" applyAlignment="1" applyProtection="1">
      <alignment vertical="center"/>
    </xf>
    <xf numFmtId="165" fontId="62" fillId="18" borderId="45" xfId="0" applyNumberFormat="1" applyFont="1" applyFill="1" applyBorder="1" applyAlignment="1" applyProtection="1">
      <alignment vertical="center"/>
    </xf>
    <xf numFmtId="165" fontId="62" fillId="17" borderId="46" xfId="0" applyNumberFormat="1" applyFont="1" applyFill="1" applyBorder="1" applyAlignment="1" applyProtection="1">
      <alignment vertical="center"/>
    </xf>
    <xf numFmtId="172" fontId="5" fillId="0" borderId="47" xfId="0" applyNumberFormat="1" applyFont="1" applyBorder="1" applyAlignment="1" applyProtection="1">
      <alignment vertical="center"/>
    </xf>
    <xf numFmtId="172" fontId="18" fillId="0" borderId="43" xfId="0" applyNumberFormat="1" applyFont="1" applyBorder="1" applyAlignment="1" applyProtection="1">
      <alignment vertical="center"/>
    </xf>
    <xf numFmtId="172" fontId="2" fillId="0" borderId="43" xfId="0" applyNumberFormat="1" applyFont="1" applyBorder="1" applyAlignment="1" applyProtection="1">
      <alignment vertical="center"/>
    </xf>
    <xf numFmtId="0" fontId="16" fillId="0" borderId="48" xfId="0" applyFont="1" applyBorder="1" applyAlignment="1" applyProtection="1">
      <alignment horizontal="center" vertical="center"/>
    </xf>
    <xf numFmtId="168" fontId="71" fillId="0" borderId="48" xfId="0" applyNumberFormat="1" applyFont="1" applyBorder="1" applyAlignment="1" applyProtection="1">
      <alignment horizontal="right" vertical="center"/>
    </xf>
    <xf numFmtId="168" fontId="55" fillId="0" borderId="48" xfId="0" applyNumberFormat="1" applyFont="1" applyBorder="1" applyAlignment="1" applyProtection="1">
      <alignment horizontal="center" vertical="center"/>
    </xf>
    <xf numFmtId="168" fontId="0" fillId="0" borderId="48" xfId="0" applyNumberFormat="1" applyBorder="1" applyAlignment="1" applyProtection="1">
      <alignment horizontal="center" vertical="center"/>
    </xf>
    <xf numFmtId="172" fontId="72" fillId="0" borderId="48" xfId="0" applyNumberFormat="1" applyFont="1" applyBorder="1" applyAlignment="1" applyProtection="1">
      <alignment horizontal="right" vertical="center"/>
    </xf>
    <xf numFmtId="14" fontId="66" fillId="0" borderId="49" xfId="0" applyNumberFormat="1" applyFont="1" applyFill="1" applyBorder="1" applyAlignment="1" applyProtection="1">
      <alignment vertical="center"/>
    </xf>
    <xf numFmtId="165" fontId="3" fillId="0" borderId="49" xfId="0" applyNumberFormat="1" applyFont="1" applyBorder="1" applyAlignment="1" applyProtection="1">
      <alignment vertical="center"/>
    </xf>
    <xf numFmtId="165" fontId="56" fillId="18" borderId="49" xfId="0" applyNumberFormat="1" applyFont="1" applyFill="1" applyBorder="1" applyAlignment="1" applyProtection="1">
      <alignment vertical="center"/>
    </xf>
    <xf numFmtId="165" fontId="56" fillId="17" borderId="49" xfId="0" applyNumberFormat="1" applyFont="1" applyFill="1" applyBorder="1" applyAlignment="1" applyProtection="1">
      <alignment vertical="center"/>
    </xf>
    <xf numFmtId="165" fontId="62" fillId="18" borderId="49" xfId="0" applyNumberFormat="1" applyFont="1" applyFill="1" applyBorder="1" applyAlignment="1" applyProtection="1">
      <alignment vertical="center"/>
    </xf>
    <xf numFmtId="165" fontId="62" fillId="17" borderId="49" xfId="0" applyNumberFormat="1" applyFont="1" applyFill="1" applyBorder="1" applyAlignment="1" applyProtection="1">
      <alignment vertical="center"/>
    </xf>
    <xf numFmtId="172" fontId="17" fillId="0" borderId="49" xfId="0" applyNumberFormat="1" applyFont="1" applyBorder="1" applyAlignment="1" applyProtection="1">
      <alignment vertical="center"/>
    </xf>
    <xf numFmtId="172" fontId="73" fillId="0" borderId="50" xfId="0" applyNumberFormat="1" applyFont="1" applyBorder="1" applyAlignment="1" applyProtection="1">
      <alignment horizontal="right" vertical="center"/>
    </xf>
    <xf numFmtId="172" fontId="18" fillId="0" borderId="19" xfId="0" applyNumberFormat="1" applyFont="1" applyBorder="1" applyAlignment="1" applyProtection="1">
      <alignment vertical="center"/>
    </xf>
    <xf numFmtId="0" fontId="4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3" fillId="0" borderId="1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0" xfId="0" applyFont="1" applyAlignment="1">
      <alignment horizontal="right"/>
    </xf>
    <xf numFmtId="170" fontId="74" fillId="0" borderId="12" xfId="18" applyNumberFormat="1" applyFont="1" applyBorder="1" applyAlignment="1" applyProtection="1">
      <alignment horizontal="right" vertical="center"/>
      <protection locked="0"/>
    </xf>
    <xf numFmtId="14" fontId="61" fillId="0" borderId="51" xfId="18" applyNumberFormat="1" applyFont="1" applyFill="1" applyBorder="1" applyAlignment="1" applyProtection="1">
      <alignment horizontal="center" vertical="center" wrapText="1"/>
      <protection locked="0"/>
    </xf>
    <xf numFmtId="0" fontId="6" fillId="17" borderId="52" xfId="0" applyFont="1" applyFill="1" applyBorder="1" applyAlignment="1" applyProtection="1">
      <alignment horizontal="center" wrapText="1"/>
    </xf>
    <xf numFmtId="0" fontId="6" fillId="17" borderId="53" xfId="0" applyFont="1" applyFill="1" applyBorder="1" applyAlignment="1" applyProtection="1">
      <alignment horizontal="center" wrapText="1"/>
    </xf>
    <xf numFmtId="0" fontId="8" fillId="17" borderId="0" xfId="0" applyFont="1" applyFill="1" applyBorder="1" applyAlignment="1" applyProtection="1">
      <alignment horizontal="center" wrapText="1"/>
    </xf>
    <xf numFmtId="0" fontId="8" fillId="17" borderId="54" xfId="0" applyFont="1" applyFill="1" applyBorder="1" applyAlignment="1" applyProtection="1">
      <alignment horizontal="center" wrapText="1"/>
    </xf>
    <xf numFmtId="165" fontId="56" fillId="17" borderId="55" xfId="0" applyNumberFormat="1" applyFont="1" applyFill="1" applyBorder="1" applyAlignment="1" applyProtection="1">
      <alignment vertical="center"/>
    </xf>
    <xf numFmtId="0" fontId="75" fillId="0" borderId="0" xfId="0" applyFont="1" applyAlignment="1" applyProtection="1">
      <alignment horizontal="right"/>
    </xf>
    <xf numFmtId="0" fontId="75" fillId="0" borderId="0" xfId="0" applyFont="1" applyAlignment="1">
      <alignment horizontal="left"/>
    </xf>
    <xf numFmtId="14" fontId="5" fillId="0" borderId="0" xfId="0" applyNumberFormat="1" applyFont="1" applyBorder="1" applyAlignment="1" applyProtection="1">
      <alignment horizontal="center" vertical="center"/>
      <protection locked="0"/>
    </xf>
    <xf numFmtId="172" fontId="73" fillId="0" borderId="0" xfId="0" applyNumberFormat="1" applyFont="1" applyBorder="1" applyAlignment="1" applyProtection="1">
      <alignment horizontal="right" vertical="center"/>
    </xf>
    <xf numFmtId="172" fontId="18" fillId="0" borderId="56" xfId="0" applyNumberFormat="1" applyFont="1" applyBorder="1" applyAlignment="1" applyProtection="1">
      <alignment vertical="center"/>
    </xf>
    <xf numFmtId="172" fontId="18" fillId="0" borderId="57" xfId="0" applyNumberFormat="1" applyFont="1" applyBorder="1" applyAlignment="1" applyProtection="1">
      <alignment vertical="center"/>
    </xf>
    <xf numFmtId="172" fontId="18" fillId="0" borderId="29" xfId="0" applyNumberFormat="1" applyFont="1" applyBorder="1" applyAlignment="1" applyProtection="1">
      <alignment vertical="center"/>
    </xf>
    <xf numFmtId="174" fontId="18" fillId="0" borderId="29" xfId="0" applyNumberFormat="1" applyFont="1" applyBorder="1" applyAlignment="1" applyProtection="1">
      <alignment vertical="center"/>
    </xf>
    <xf numFmtId="174" fontId="18" fillId="0" borderId="58" xfId="0" applyNumberFormat="1" applyFont="1" applyBorder="1" applyAlignment="1" applyProtection="1">
      <alignment vertical="center"/>
    </xf>
    <xf numFmtId="174" fontId="18" fillId="0" borderId="59" xfId="0" applyNumberFormat="1" applyFont="1" applyBorder="1" applyAlignment="1" applyProtection="1">
      <alignment vertical="center"/>
    </xf>
    <xf numFmtId="172" fontId="2" fillId="0" borderId="59" xfId="0" applyNumberFormat="1" applyFont="1" applyBorder="1" applyAlignment="1" applyProtection="1">
      <alignment vertical="center"/>
    </xf>
    <xf numFmtId="172" fontId="18" fillId="0" borderId="60" xfId="0" applyNumberFormat="1" applyFont="1" applyBorder="1" applyAlignment="1" applyProtection="1">
      <alignment vertical="center"/>
    </xf>
    <xf numFmtId="172" fontId="18" fillId="0" borderId="35" xfId="0" applyNumberFormat="1" applyFont="1" applyBorder="1" applyAlignment="1" applyProtection="1">
      <alignment vertical="center"/>
    </xf>
    <xf numFmtId="172" fontId="17" fillId="0" borderId="20" xfId="0" applyNumberFormat="1" applyFont="1" applyBorder="1" applyAlignment="1" applyProtection="1">
      <alignment vertical="center"/>
    </xf>
    <xf numFmtId="172" fontId="18" fillId="0" borderId="61" xfId="0" applyNumberFormat="1" applyFont="1" applyBorder="1" applyAlignment="1" applyProtection="1">
      <alignment vertical="center"/>
    </xf>
    <xf numFmtId="174" fontId="18" fillId="0" borderId="62" xfId="0" applyNumberFormat="1" applyFont="1" applyBorder="1" applyAlignment="1" applyProtection="1">
      <alignment vertical="center"/>
    </xf>
    <xf numFmtId="174" fontId="18" fillId="0" borderId="63" xfId="0" applyNumberFormat="1" applyFont="1" applyBorder="1" applyAlignment="1" applyProtection="1">
      <alignment vertical="center"/>
    </xf>
    <xf numFmtId="174" fontId="2" fillId="0" borderId="64" xfId="0" applyNumberFormat="1" applyFont="1" applyBorder="1" applyAlignment="1" applyProtection="1">
      <alignment vertical="center"/>
    </xf>
    <xf numFmtId="174" fontId="18" fillId="0" borderId="43" xfId="0" applyNumberFormat="1" applyFont="1" applyBorder="1" applyAlignment="1" applyProtection="1">
      <alignment vertical="center"/>
    </xf>
    <xf numFmtId="172" fontId="18" fillId="0" borderId="29" xfId="0" applyNumberFormat="1" applyFont="1" applyBorder="1" applyAlignment="1" applyProtection="1">
      <alignment vertical="center"/>
      <protection locked="0"/>
    </xf>
    <xf numFmtId="172" fontId="18" fillId="0" borderId="58" xfId="0" applyNumberFormat="1" applyFont="1" applyBorder="1" applyAlignment="1" applyProtection="1">
      <alignment vertical="center"/>
      <protection locked="0"/>
    </xf>
    <xf numFmtId="172" fontId="18" fillId="0" borderId="35" xfId="0" applyNumberFormat="1" applyFont="1" applyBorder="1" applyAlignment="1" applyProtection="1">
      <alignment vertical="center"/>
      <protection locked="0"/>
    </xf>
    <xf numFmtId="172" fontId="18" fillId="0" borderId="19" xfId="0" applyNumberFormat="1" applyFont="1" applyBorder="1" applyAlignment="1" applyProtection="1">
      <alignment vertical="center"/>
      <protection locked="0"/>
    </xf>
    <xf numFmtId="172" fontId="18" fillId="0" borderId="60" xfId="0" applyNumberFormat="1" applyFont="1" applyBorder="1" applyAlignment="1" applyProtection="1">
      <alignment vertical="center"/>
      <protection locked="0"/>
    </xf>
    <xf numFmtId="0" fontId="15" fillId="0" borderId="0" xfId="0" applyFont="1" applyFill="1" applyBorder="1" applyProtection="1"/>
    <xf numFmtId="0" fontId="15" fillId="0" borderId="65" xfId="0" applyFont="1" applyBorder="1" applyProtection="1"/>
    <xf numFmtId="0" fontId="15" fillId="0" borderId="14" xfId="0" applyFont="1" applyBorder="1" applyProtection="1"/>
    <xf numFmtId="0" fontId="0" fillId="0" borderId="14" xfId="0" applyBorder="1" applyProtection="1"/>
    <xf numFmtId="0" fontId="0" fillId="0" borderId="66" xfId="0" applyBorder="1" applyProtection="1"/>
    <xf numFmtId="0" fontId="76" fillId="0" borderId="0" xfId="0" applyFont="1" applyBorder="1" applyProtection="1"/>
    <xf numFmtId="0" fontId="77" fillId="0" borderId="0" xfId="0" applyFont="1" applyBorder="1" applyProtection="1"/>
    <xf numFmtId="0" fontId="76" fillId="0" borderId="0" xfId="0" applyFont="1" applyBorder="1" applyAlignment="1" applyProtection="1">
      <alignment horizontal="center"/>
    </xf>
    <xf numFmtId="0" fontId="6" fillId="0" borderId="66" xfId="0" applyFont="1" applyBorder="1" applyAlignment="1" applyProtection="1">
      <alignment horizontal="right"/>
    </xf>
    <xf numFmtId="0" fontId="4" fillId="0" borderId="0" xfId="17" applyFont="1" applyBorder="1" applyAlignment="1" applyProtection="1">
      <alignment horizontal="center"/>
    </xf>
    <xf numFmtId="14" fontId="4" fillId="0" borderId="0" xfId="17" applyNumberFormat="1" applyFont="1" applyBorder="1" applyAlignment="1" applyProtection="1">
      <alignment horizontal="right"/>
    </xf>
    <xf numFmtId="165" fontId="15" fillId="0" borderId="0" xfId="0" applyNumberFormat="1" applyFont="1" applyBorder="1" applyAlignment="1" applyProtection="1">
      <alignment horizontal="center"/>
    </xf>
    <xf numFmtId="165" fontId="15" fillId="0" borderId="0" xfId="0" applyNumberFormat="1" applyFont="1" applyBorder="1" applyProtection="1"/>
    <xf numFmtId="165" fontId="15" fillId="22" borderId="0" xfId="0" applyNumberFormat="1" applyFont="1" applyFill="1" applyBorder="1" applyAlignment="1" applyProtection="1">
      <alignment horizontal="center"/>
    </xf>
    <xf numFmtId="165" fontId="15" fillId="22" borderId="0" xfId="0" applyNumberFormat="1" applyFont="1" applyFill="1" applyBorder="1" applyProtection="1"/>
    <xf numFmtId="0" fontId="15" fillId="0" borderId="67" xfId="0" applyFont="1" applyBorder="1" applyProtection="1"/>
    <xf numFmtId="0" fontId="4" fillId="0" borderId="2" xfId="17" applyFont="1" applyBorder="1" applyProtection="1"/>
    <xf numFmtId="0" fontId="4" fillId="0" borderId="2" xfId="17" applyBorder="1" applyProtection="1"/>
    <xf numFmtId="0" fontId="4" fillId="0" borderId="0" xfId="0" applyFont="1" applyAlignment="1" applyProtection="1">
      <alignment vertical="center"/>
    </xf>
    <xf numFmtId="0" fontId="47" fillId="0" borderId="65" xfId="0" applyFont="1" applyBorder="1" applyAlignment="1" applyProtection="1"/>
    <xf numFmtId="0" fontId="47" fillId="0" borderId="67" xfId="0" applyFont="1" applyBorder="1" applyAlignment="1" applyProtection="1"/>
    <xf numFmtId="0" fontId="4" fillId="0" borderId="68" xfId="0" applyFont="1" applyBorder="1" applyProtection="1"/>
    <xf numFmtId="0" fontId="4" fillId="0" borderId="0" xfId="0" applyFont="1" applyBorder="1" applyProtection="1"/>
    <xf numFmtId="0" fontId="12" fillId="0" borderId="20" xfId="0" applyFont="1" applyBorder="1" applyAlignment="1" applyProtection="1">
      <alignment horizontal="right" vertical="center"/>
    </xf>
    <xf numFmtId="0" fontId="6" fillId="17" borderId="52" xfId="0" applyFont="1" applyFill="1" applyBorder="1" applyAlignment="1" applyProtection="1">
      <alignment horizontal="center" wrapText="1"/>
    </xf>
    <xf numFmtId="0" fontId="6" fillId="17" borderId="53" xfId="0" applyFont="1" applyFill="1" applyBorder="1" applyAlignment="1" applyProtection="1">
      <alignment horizontal="center" wrapText="1"/>
    </xf>
    <xf numFmtId="0" fontId="78" fillId="0" borderId="0" xfId="0" applyFont="1" applyBorder="1" applyAlignment="1" applyProtection="1">
      <alignment horizontal="center"/>
    </xf>
    <xf numFmtId="173" fontId="35" fillId="0" borderId="20" xfId="0" applyNumberFormat="1" applyFont="1" applyFill="1" applyBorder="1" applyAlignment="1" applyProtection="1">
      <alignment horizontal="left" vertical="center"/>
      <protection locked="0"/>
    </xf>
    <xf numFmtId="0" fontId="60" fillId="16" borderId="43" xfId="0" applyFont="1" applyFill="1" applyBorder="1" applyAlignment="1" applyProtection="1"/>
    <xf numFmtId="0" fontId="78" fillId="0" borderId="0" xfId="0" applyFont="1" applyFill="1" applyBorder="1" applyAlignment="1" applyProtection="1"/>
    <xf numFmtId="165" fontId="18" fillId="0" borderId="0" xfId="0" applyNumberFormat="1" applyFont="1" applyFill="1" applyBorder="1" applyAlignment="1" applyProtection="1"/>
    <xf numFmtId="175" fontId="18" fillId="0" borderId="0" xfId="0" applyNumberFormat="1" applyFont="1" applyBorder="1" applyAlignment="1" applyProtection="1">
      <alignment horizontal="left" vertical="center"/>
    </xf>
    <xf numFmtId="0" fontId="60" fillId="16" borderId="69" xfId="0" applyFont="1" applyFill="1" applyBorder="1" applyAlignment="1" applyProtection="1"/>
    <xf numFmtId="0" fontId="6" fillId="16" borderId="70" xfId="0" applyFont="1" applyFill="1" applyBorder="1" applyAlignment="1" applyProtection="1"/>
    <xf numFmtId="0" fontId="60" fillId="16" borderId="49" xfId="0" applyFont="1" applyFill="1" applyBorder="1" applyAlignment="1" applyProtection="1"/>
    <xf numFmtId="0" fontId="6" fillId="16" borderId="49" xfId="0" applyFont="1" applyFill="1" applyBorder="1" applyAlignment="1" applyProtection="1"/>
    <xf numFmtId="0" fontId="6" fillId="16" borderId="64" xfId="0" applyFont="1" applyFill="1" applyBorder="1" applyAlignment="1" applyProtection="1"/>
    <xf numFmtId="0" fontId="79" fillId="16" borderId="56" xfId="0" applyFont="1" applyFill="1" applyBorder="1" applyAlignment="1" applyProtection="1"/>
    <xf numFmtId="173" fontId="35" fillId="0" borderId="20" xfId="0" applyNumberFormat="1" applyFont="1" applyFill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0" fillId="0" borderId="2" xfId="0" applyBorder="1" applyProtection="1">
      <protection locked="0"/>
    </xf>
    <xf numFmtId="0" fontId="69" fillId="16" borderId="71" xfId="0" applyFont="1" applyFill="1" applyBorder="1" applyAlignment="1" applyProtection="1">
      <alignment vertical="center" wrapText="1"/>
    </xf>
    <xf numFmtId="0" fontId="5" fillId="0" borderId="20" xfId="0" applyFont="1" applyFill="1" applyBorder="1" applyAlignment="1" applyProtection="1">
      <alignment vertical="center"/>
    </xf>
    <xf numFmtId="14" fontId="5" fillId="0" borderId="20" xfId="0" applyNumberFormat="1" applyFont="1" applyBorder="1" applyAlignment="1" applyProtection="1">
      <alignment horizontal="left" vertical="center"/>
      <protection locked="0"/>
    </xf>
    <xf numFmtId="14" fontId="5" fillId="0" borderId="0" xfId="0" applyNumberFormat="1" applyFont="1" applyBorder="1" applyAlignment="1" applyProtection="1">
      <alignment vertical="center"/>
      <protection locked="0"/>
    </xf>
    <xf numFmtId="0" fontId="78" fillId="0" borderId="0" xfId="0" applyFont="1" applyBorder="1" applyAlignment="1" applyProtection="1"/>
    <xf numFmtId="165" fontId="18" fillId="0" borderId="1" xfId="0" applyNumberFormat="1" applyFont="1" applyBorder="1" applyAlignment="1" applyProtection="1">
      <alignment horizontal="center"/>
    </xf>
    <xf numFmtId="165" fontId="18" fillId="23" borderId="1" xfId="0" applyNumberFormat="1" applyFont="1" applyFill="1" applyBorder="1" applyAlignment="1" applyProtection="1">
      <alignment horizontal="center"/>
    </xf>
    <xf numFmtId="0" fontId="80" fillId="0" borderId="19" xfId="0" applyFont="1" applyBorder="1" applyAlignment="1" applyProtection="1">
      <alignment horizontal="center" vertical="center"/>
      <protection locked="0" hidden="1"/>
    </xf>
    <xf numFmtId="0" fontId="1" fillId="0" borderId="0" xfId="0" applyFont="1" applyAlignment="1" applyProtection="1">
      <alignment vertical="center"/>
    </xf>
    <xf numFmtId="0" fontId="17" fillId="0" borderId="2" xfId="0" applyFont="1" applyFill="1" applyBorder="1" applyAlignment="1" applyProtection="1">
      <alignment vertical="top" wrapText="1"/>
      <protection locked="0"/>
    </xf>
    <xf numFmtId="0" fontId="12" fillId="24" borderId="0" xfId="0" applyFont="1" applyFill="1" applyProtection="1"/>
    <xf numFmtId="0" fontId="5" fillId="24" borderId="0" xfId="0" applyFont="1" applyFill="1" applyBorder="1" applyAlignment="1" applyProtection="1"/>
    <xf numFmtId="0" fontId="0" fillId="24" borderId="0" xfId="0" applyFill="1" applyBorder="1" applyProtection="1"/>
    <xf numFmtId="0" fontId="13" fillId="24" borderId="0" xfId="0" applyFont="1" applyFill="1" applyBorder="1" applyProtection="1"/>
    <xf numFmtId="0" fontId="12" fillId="24" borderId="14" xfId="0" applyFont="1" applyFill="1" applyBorder="1" applyAlignment="1" applyProtection="1"/>
    <xf numFmtId="0" fontId="4" fillId="24" borderId="0" xfId="0" applyFont="1" applyFill="1" applyBorder="1" applyAlignment="1" applyProtection="1">
      <alignment horizontal="left"/>
    </xf>
    <xf numFmtId="0" fontId="0" fillId="24" borderId="0" xfId="0" applyFill="1" applyProtection="1"/>
    <xf numFmtId="0" fontId="0" fillId="24" borderId="0" xfId="0" applyFill="1" applyProtection="1">
      <protection locked="0"/>
    </xf>
    <xf numFmtId="0" fontId="17" fillId="0" borderId="2" xfId="0" applyFont="1" applyFill="1" applyBorder="1" applyAlignment="1" applyProtection="1">
      <alignment horizontal="center" vertical="top" wrapText="1"/>
      <protection locked="0"/>
    </xf>
    <xf numFmtId="0" fontId="18" fillId="19" borderId="72" xfId="0" applyFont="1" applyFill="1" applyBorder="1" applyAlignment="1" applyProtection="1">
      <alignment horizontal="center" vertical="top" wrapText="1"/>
    </xf>
    <xf numFmtId="0" fontId="18" fillId="19" borderId="73" xfId="0" applyFont="1" applyFill="1" applyBorder="1" applyAlignment="1" applyProtection="1">
      <alignment horizontal="center" vertical="top" wrapText="1"/>
    </xf>
    <xf numFmtId="0" fontId="18" fillId="19" borderId="62" xfId="0" applyFont="1" applyFill="1" applyBorder="1" applyAlignment="1" applyProtection="1">
      <alignment horizontal="center" vertical="top" wrapText="1"/>
    </xf>
    <xf numFmtId="0" fontId="6" fillId="17" borderId="52" xfId="0" applyFont="1" applyFill="1" applyBorder="1" applyAlignment="1" applyProtection="1">
      <alignment horizontal="center" wrapText="1"/>
    </xf>
    <xf numFmtId="0" fontId="6" fillId="17" borderId="53" xfId="0" applyFont="1" applyFill="1" applyBorder="1" applyAlignment="1" applyProtection="1">
      <alignment horizontal="center" wrapText="1"/>
    </xf>
    <xf numFmtId="0" fontId="8" fillId="17" borderId="74" xfId="0" applyFont="1" applyFill="1" applyBorder="1" applyAlignment="1" applyProtection="1">
      <alignment horizontal="center" wrapText="1"/>
    </xf>
    <xf numFmtId="0" fontId="8" fillId="17" borderId="75" xfId="0" applyFont="1" applyFill="1" applyBorder="1" applyAlignment="1" applyProtection="1">
      <alignment horizontal="center" wrapText="1"/>
    </xf>
    <xf numFmtId="0" fontId="17" fillId="24" borderId="72" xfId="0" applyFont="1" applyFill="1" applyBorder="1" applyAlignment="1" applyProtection="1">
      <alignment horizontal="center" wrapText="1"/>
    </xf>
    <xf numFmtId="0" fontId="17" fillId="24" borderId="73" xfId="0" applyFont="1" applyFill="1" applyBorder="1" applyAlignment="1" applyProtection="1">
      <alignment horizontal="center" wrapText="1"/>
    </xf>
    <xf numFmtId="0" fontId="17" fillId="24" borderId="62" xfId="0" applyFont="1" applyFill="1" applyBorder="1" applyAlignment="1" applyProtection="1">
      <alignment horizontal="center" wrapText="1"/>
    </xf>
    <xf numFmtId="0" fontId="22" fillId="18" borderId="92" xfId="0" applyFont="1" applyFill="1" applyBorder="1" applyAlignment="1" applyProtection="1">
      <alignment horizontal="center" wrapText="1"/>
    </xf>
    <xf numFmtId="0" fontId="22" fillId="18" borderId="93" xfId="0" applyFont="1" applyFill="1" applyBorder="1" applyAlignment="1" applyProtection="1">
      <alignment horizontal="center" wrapText="1"/>
    </xf>
    <xf numFmtId="0" fontId="8" fillId="18" borderId="82" xfId="0" applyFont="1" applyFill="1" applyBorder="1" applyAlignment="1" applyProtection="1">
      <alignment horizontal="center" wrapText="1"/>
    </xf>
    <xf numFmtId="0" fontId="8" fillId="18" borderId="83" xfId="0" applyFont="1" applyFill="1" applyBorder="1" applyAlignment="1" applyProtection="1">
      <alignment horizontal="center" wrapText="1"/>
    </xf>
    <xf numFmtId="0" fontId="8" fillId="17" borderId="52" xfId="0" applyFont="1" applyFill="1" applyBorder="1" applyAlignment="1" applyProtection="1">
      <alignment horizontal="center" wrapText="1"/>
    </xf>
    <xf numFmtId="0" fontId="8" fillId="17" borderId="53" xfId="0" applyFont="1" applyFill="1" applyBorder="1" applyAlignment="1" applyProtection="1">
      <alignment horizontal="center" wrapText="1"/>
    </xf>
    <xf numFmtId="0" fontId="8" fillId="18" borderId="52" xfId="0" applyFont="1" applyFill="1" applyBorder="1" applyAlignment="1" applyProtection="1">
      <alignment horizontal="center" wrapText="1"/>
    </xf>
    <xf numFmtId="0" fontId="8" fillId="18" borderId="53" xfId="0" applyFont="1" applyFill="1" applyBorder="1" applyAlignment="1" applyProtection="1">
      <alignment horizontal="center" wrapText="1"/>
    </xf>
    <xf numFmtId="0" fontId="8" fillId="17" borderId="114" xfId="0" applyFont="1" applyFill="1" applyBorder="1" applyAlignment="1" applyProtection="1">
      <alignment horizontal="center" wrapText="1"/>
    </xf>
    <xf numFmtId="0" fontId="8" fillId="17" borderId="115" xfId="0" applyFont="1" applyFill="1" applyBorder="1" applyAlignment="1" applyProtection="1">
      <alignment horizontal="center" wrapText="1"/>
    </xf>
    <xf numFmtId="0" fontId="66" fillId="25" borderId="89" xfId="0" applyFont="1" applyFill="1" applyBorder="1" applyAlignment="1" applyProtection="1">
      <alignment horizontal="center" vertical="top" wrapText="1"/>
    </xf>
    <xf numFmtId="0" fontId="66" fillId="25" borderId="5" xfId="0" applyFont="1" applyFill="1" applyBorder="1" applyAlignment="1" applyProtection="1">
      <alignment horizontal="center" vertical="top" wrapText="1"/>
    </xf>
    <xf numFmtId="0" fontId="66" fillId="25" borderId="4" xfId="0" applyFont="1" applyFill="1" applyBorder="1" applyAlignment="1" applyProtection="1">
      <alignment horizontal="center" vertical="top" wrapText="1"/>
    </xf>
    <xf numFmtId="0" fontId="6" fillId="18" borderId="82" xfId="0" applyFont="1" applyFill="1" applyBorder="1" applyAlignment="1" applyProtection="1">
      <alignment horizontal="center" wrapText="1"/>
    </xf>
    <xf numFmtId="0" fontId="6" fillId="18" borderId="83" xfId="0" applyFont="1" applyFill="1" applyBorder="1" applyAlignment="1" applyProtection="1">
      <alignment horizontal="center" wrapText="1"/>
    </xf>
    <xf numFmtId="0" fontId="2" fillId="0" borderId="56" xfId="0" applyFont="1" applyBorder="1" applyAlignment="1" applyProtection="1">
      <alignment horizontal="center" vertical="center"/>
    </xf>
    <xf numFmtId="0" fontId="2" fillId="0" borderId="49" xfId="0" applyFont="1" applyBorder="1" applyAlignment="1" applyProtection="1">
      <alignment horizontal="center" vertical="center"/>
    </xf>
    <xf numFmtId="0" fontId="2" fillId="0" borderId="120" xfId="0" applyFont="1" applyBorder="1" applyAlignment="1" applyProtection="1">
      <alignment horizontal="center" vertical="center"/>
    </xf>
    <xf numFmtId="0" fontId="2" fillId="19" borderId="41" xfId="0" applyFont="1" applyFill="1" applyBorder="1" applyAlignment="1" applyProtection="1">
      <alignment horizontal="center" vertical="top" wrapText="1"/>
    </xf>
    <xf numFmtId="0" fontId="2" fillId="19" borderId="38" xfId="0" applyFont="1" applyFill="1" applyBorder="1" applyAlignment="1" applyProtection="1">
      <alignment horizontal="center" vertical="top" wrapText="1"/>
    </xf>
    <xf numFmtId="0" fontId="18" fillId="20" borderId="76" xfId="0" applyFont="1" applyFill="1" applyBorder="1" applyAlignment="1" applyProtection="1">
      <alignment horizontal="center" vertical="center" wrapText="1"/>
    </xf>
    <xf numFmtId="0" fontId="18" fillId="20" borderId="77" xfId="0" applyFont="1" applyFill="1" applyBorder="1" applyAlignment="1" applyProtection="1">
      <alignment horizontal="center" vertical="center" wrapText="1"/>
    </xf>
    <xf numFmtId="0" fontId="25" fillId="20" borderId="78" xfId="0" applyFont="1" applyFill="1" applyBorder="1" applyAlignment="1" applyProtection="1">
      <alignment horizontal="center" vertical="center" wrapText="1"/>
    </xf>
    <xf numFmtId="0" fontId="25" fillId="20" borderId="77" xfId="0" applyFont="1" applyFill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79" xfId="0" applyFont="1" applyBorder="1" applyAlignment="1" applyProtection="1">
      <alignment horizontal="center" vertical="center"/>
    </xf>
    <xf numFmtId="0" fontId="18" fillId="21" borderId="80" xfId="0" applyFont="1" applyFill="1" applyBorder="1" applyAlignment="1" applyProtection="1">
      <alignment horizontal="center" vertical="center" wrapText="1"/>
    </xf>
    <xf numFmtId="0" fontId="18" fillId="21" borderId="81" xfId="0" applyFont="1" applyFill="1" applyBorder="1" applyAlignment="1" applyProtection="1">
      <alignment horizontal="center" vertical="center" wrapText="1"/>
    </xf>
    <xf numFmtId="0" fontId="2" fillId="0" borderId="48" xfId="0" applyFont="1" applyBorder="1" applyAlignment="1" applyProtection="1">
      <alignment horizontal="center" vertical="center"/>
    </xf>
    <xf numFmtId="0" fontId="2" fillId="19" borderId="72" xfId="0" applyFont="1" applyFill="1" applyBorder="1" applyAlignment="1" applyProtection="1">
      <alignment horizontal="center" vertical="top" wrapText="1"/>
    </xf>
    <xf numFmtId="0" fontId="2" fillId="19" borderId="73" xfId="0" applyFont="1" applyFill="1" applyBorder="1" applyAlignment="1" applyProtection="1">
      <alignment horizontal="center" vertical="top" wrapText="1"/>
    </xf>
    <xf numFmtId="0" fontId="25" fillId="26" borderId="116" xfId="0" applyFont="1" applyFill="1" applyBorder="1" applyAlignment="1" applyProtection="1">
      <alignment horizontal="center" vertical="center" wrapText="1"/>
    </xf>
    <xf numFmtId="0" fontId="25" fillId="26" borderId="117" xfId="0" applyFont="1" applyFill="1" applyBorder="1" applyAlignment="1" applyProtection="1">
      <alignment horizontal="center" vertical="center" wrapText="1"/>
    </xf>
    <xf numFmtId="0" fontId="20" fillId="16" borderId="56" xfId="0" applyFont="1" applyFill="1" applyBorder="1" applyAlignment="1" applyProtection="1">
      <alignment horizontal="center" vertical="center" wrapText="1"/>
    </xf>
    <xf numFmtId="0" fontId="20" fillId="16" borderId="49" xfId="0" applyFont="1" applyFill="1" applyBorder="1" applyAlignment="1" applyProtection="1">
      <alignment horizontal="center" vertical="center" wrapText="1"/>
    </xf>
    <xf numFmtId="0" fontId="20" fillId="16" borderId="64" xfId="0" applyFont="1" applyFill="1" applyBorder="1" applyAlignment="1" applyProtection="1">
      <alignment horizontal="center" vertical="center" wrapText="1"/>
    </xf>
    <xf numFmtId="0" fontId="6" fillId="0" borderId="56" xfId="0" applyFont="1" applyBorder="1" applyAlignment="1" applyProtection="1">
      <alignment horizontal="center" vertical="center" wrapText="1"/>
    </xf>
    <xf numFmtId="0" fontId="6" fillId="0" borderId="49" xfId="0" applyFont="1" applyBorder="1" applyAlignment="1" applyProtection="1">
      <alignment horizontal="center" vertical="center" wrapText="1"/>
    </xf>
    <xf numFmtId="0" fontId="6" fillId="0" borderId="64" xfId="0" applyFont="1" applyBorder="1" applyAlignment="1" applyProtection="1">
      <alignment horizontal="center" vertical="center" wrapText="1"/>
    </xf>
    <xf numFmtId="0" fontId="17" fillId="19" borderId="72" xfId="0" applyFont="1" applyFill="1" applyBorder="1" applyAlignment="1" applyProtection="1">
      <alignment horizontal="center" vertical="top" wrapText="1"/>
    </xf>
    <xf numFmtId="0" fontId="17" fillId="19" borderId="73" xfId="0" applyFont="1" applyFill="1" applyBorder="1" applyAlignment="1" applyProtection="1">
      <alignment horizontal="center" vertical="top" wrapText="1"/>
    </xf>
    <xf numFmtId="0" fontId="17" fillId="19" borderId="62" xfId="0" applyFont="1" applyFill="1" applyBorder="1" applyAlignment="1" applyProtection="1">
      <alignment horizontal="center" vertical="top" wrapText="1"/>
    </xf>
    <xf numFmtId="0" fontId="22" fillId="17" borderId="118" xfId="0" applyFont="1" applyFill="1" applyBorder="1" applyAlignment="1" applyProtection="1">
      <alignment horizontal="center" wrapText="1"/>
    </xf>
    <xf numFmtId="0" fontId="22" fillId="17" borderId="119" xfId="0" applyFont="1" applyFill="1" applyBorder="1" applyAlignment="1" applyProtection="1">
      <alignment horizontal="center" wrapText="1"/>
    </xf>
    <xf numFmtId="0" fontId="60" fillId="16" borderId="0" xfId="0" applyFont="1" applyFill="1" applyBorder="1" applyAlignment="1" applyProtection="1">
      <alignment horizontal="center" vertical="center" wrapText="1"/>
    </xf>
    <xf numFmtId="0" fontId="60" fillId="16" borderId="0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 wrapText="1"/>
    </xf>
    <xf numFmtId="0" fontId="18" fillId="0" borderId="4" xfId="0" applyFont="1" applyFill="1" applyBorder="1" applyAlignment="1" applyProtection="1">
      <alignment horizontal="center" vertical="center" wrapText="1"/>
    </xf>
    <xf numFmtId="0" fontId="18" fillId="0" borderId="28" xfId="0" applyFont="1" applyFill="1" applyBorder="1" applyAlignment="1" applyProtection="1">
      <alignment horizontal="center" vertical="center" wrapText="1"/>
    </xf>
    <xf numFmtId="0" fontId="18" fillId="0" borderId="84" xfId="0" applyFont="1" applyFill="1" applyBorder="1" applyAlignment="1" applyProtection="1">
      <alignment horizontal="center" vertical="center" wrapText="1"/>
    </xf>
    <xf numFmtId="0" fontId="18" fillId="16" borderId="76" xfId="0" applyFont="1" applyFill="1" applyBorder="1" applyAlignment="1" applyProtection="1">
      <alignment horizontal="center" vertical="center" wrapText="1"/>
    </xf>
    <xf numFmtId="0" fontId="18" fillId="16" borderId="77" xfId="0" applyFont="1" applyFill="1" applyBorder="1" applyAlignment="1" applyProtection="1">
      <alignment horizontal="center" vertical="center" wrapText="1"/>
    </xf>
    <xf numFmtId="0" fontId="18" fillId="16" borderId="33" xfId="0" applyFont="1" applyFill="1" applyBorder="1" applyAlignment="1" applyProtection="1">
      <alignment horizontal="center" vertical="center" wrapText="1"/>
    </xf>
    <xf numFmtId="0" fontId="18" fillId="16" borderId="34" xfId="0" applyFont="1" applyFill="1" applyBorder="1" applyAlignment="1" applyProtection="1">
      <alignment horizontal="center" vertical="center" wrapText="1"/>
    </xf>
    <xf numFmtId="0" fontId="81" fillId="16" borderId="85" xfId="0" applyFont="1" applyFill="1" applyBorder="1" applyAlignment="1" applyProtection="1">
      <alignment horizontal="center" vertical="center" wrapText="1"/>
    </xf>
    <xf numFmtId="0" fontId="81" fillId="16" borderId="86" xfId="0" applyFont="1" applyFill="1" applyBorder="1" applyAlignment="1" applyProtection="1">
      <alignment horizontal="center" vertical="center" wrapText="1"/>
    </xf>
    <xf numFmtId="0" fontId="18" fillId="21" borderId="87" xfId="0" applyFont="1" applyFill="1" applyBorder="1" applyAlignment="1" applyProtection="1">
      <alignment horizontal="center" vertical="center" wrapText="1"/>
    </xf>
    <xf numFmtId="0" fontId="18" fillId="21" borderId="88" xfId="0" applyFont="1" applyFill="1" applyBorder="1" applyAlignment="1" applyProtection="1">
      <alignment horizontal="center" vertical="center" wrapText="1"/>
    </xf>
    <xf numFmtId="0" fontId="18" fillId="21" borderId="33" xfId="0" applyFont="1" applyFill="1" applyBorder="1" applyAlignment="1" applyProtection="1">
      <alignment horizontal="center" vertical="center" wrapText="1"/>
    </xf>
    <xf numFmtId="0" fontId="18" fillId="21" borderId="34" xfId="0" applyFont="1" applyFill="1" applyBorder="1" applyAlignment="1" applyProtection="1">
      <alignment horizontal="center" vertical="center" wrapText="1"/>
    </xf>
    <xf numFmtId="0" fontId="20" fillId="16" borderId="90" xfId="0" applyFont="1" applyFill="1" applyBorder="1" applyAlignment="1" applyProtection="1">
      <alignment horizontal="center" vertical="center" wrapText="1"/>
    </xf>
    <xf numFmtId="0" fontId="20" fillId="16" borderId="91" xfId="0" applyFont="1" applyFill="1" applyBorder="1" applyAlignment="1" applyProtection="1">
      <alignment horizontal="center" vertical="center" wrapText="1"/>
    </xf>
    <xf numFmtId="0" fontId="2" fillId="0" borderId="99" xfId="0" applyFont="1" applyFill="1" applyBorder="1" applyAlignment="1" applyProtection="1">
      <alignment horizontal="center" vertical="top" wrapText="1"/>
    </xf>
    <xf numFmtId="0" fontId="2" fillId="0" borderId="95" xfId="0" applyFont="1" applyFill="1" applyBorder="1" applyAlignment="1" applyProtection="1">
      <alignment horizontal="center" vertical="top" wrapText="1"/>
    </xf>
    <xf numFmtId="0" fontId="15" fillId="0" borderId="2" xfId="0" applyFont="1" applyBorder="1" applyAlignment="1" applyProtection="1">
      <alignment horizontal="center"/>
    </xf>
    <xf numFmtId="0" fontId="18" fillId="0" borderId="0" xfId="0" applyFont="1" applyBorder="1" applyAlignment="1" applyProtection="1">
      <alignment horizontal="center"/>
    </xf>
    <xf numFmtId="0" fontId="7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18" fillId="20" borderId="94" xfId="0" applyFont="1" applyFill="1" applyBorder="1" applyAlignment="1" applyProtection="1">
      <alignment horizontal="center" vertical="top" wrapText="1"/>
    </xf>
    <xf numFmtId="0" fontId="18" fillId="20" borderId="95" xfId="0" applyFont="1" applyFill="1" applyBorder="1" applyAlignment="1" applyProtection="1">
      <alignment horizontal="center" vertical="top" wrapText="1"/>
    </xf>
    <xf numFmtId="0" fontId="18" fillId="0" borderId="89" xfId="0" applyFont="1" applyFill="1" applyBorder="1" applyAlignment="1" applyProtection="1">
      <alignment horizontal="center" vertical="top" wrapText="1"/>
    </xf>
    <xf numFmtId="0" fontId="18" fillId="0" borderId="5" xfId="0" applyFont="1" applyFill="1" applyBorder="1" applyAlignment="1" applyProtection="1">
      <alignment horizontal="center" vertical="top" wrapText="1"/>
    </xf>
    <xf numFmtId="0" fontId="18" fillId="0" borderId="4" xfId="0" applyFont="1" applyFill="1" applyBorder="1" applyAlignment="1" applyProtection="1">
      <alignment horizontal="center" vertical="top" wrapText="1"/>
    </xf>
    <xf numFmtId="0" fontId="18" fillId="0" borderId="96" xfId="0" applyFont="1" applyFill="1" applyBorder="1" applyAlignment="1" applyProtection="1">
      <alignment horizontal="center" vertical="top" wrapText="1"/>
    </xf>
    <xf numFmtId="0" fontId="18" fillId="0" borderId="97" xfId="0" applyFont="1" applyFill="1" applyBorder="1" applyAlignment="1" applyProtection="1">
      <alignment horizontal="center" vertical="top" wrapText="1"/>
    </xf>
    <xf numFmtId="0" fontId="18" fillId="0" borderId="98" xfId="0" applyFont="1" applyFill="1" applyBorder="1" applyAlignment="1" applyProtection="1">
      <alignment horizontal="center" vertical="top" wrapText="1"/>
    </xf>
    <xf numFmtId="0" fontId="18" fillId="20" borderId="100" xfId="0" applyFont="1" applyFill="1" applyBorder="1" applyAlignment="1" applyProtection="1">
      <alignment horizontal="center" vertical="center" wrapText="1"/>
    </xf>
    <xf numFmtId="0" fontId="18" fillId="20" borderId="101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2" xfId="0" applyFont="1" applyBorder="1" applyAlignment="1" applyProtection="1">
      <alignment horizontal="right" vertical="top"/>
    </xf>
    <xf numFmtId="0" fontId="12" fillId="0" borderId="14" xfId="0" applyFont="1" applyFill="1" applyBorder="1" applyAlignment="1" applyProtection="1">
      <alignment horizontal="center"/>
      <protection locked="0"/>
    </xf>
    <xf numFmtId="0" fontId="12" fillId="0" borderId="102" xfId="0" applyFont="1" applyFill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 vertical="top"/>
      <protection locked="0"/>
    </xf>
    <xf numFmtId="0" fontId="12" fillId="0" borderId="103" xfId="0" applyFont="1" applyBorder="1" applyAlignment="1" applyProtection="1">
      <alignment horizontal="center" vertical="top"/>
      <protection locked="0"/>
    </xf>
    <xf numFmtId="0" fontId="2" fillId="0" borderId="104" xfId="0" applyFont="1" applyBorder="1" applyAlignment="1" applyProtection="1">
      <alignment horizontal="right" vertical="top"/>
    </xf>
    <xf numFmtId="0" fontId="2" fillId="0" borderId="2" xfId="0" applyFont="1" applyBorder="1" applyAlignment="1" applyProtection="1">
      <alignment horizontal="right" vertical="top"/>
    </xf>
    <xf numFmtId="0" fontId="5" fillId="0" borderId="20" xfId="0" applyFont="1" applyBorder="1" applyAlignment="1" applyProtection="1">
      <alignment horizontal="right" vertical="center"/>
    </xf>
    <xf numFmtId="0" fontId="5" fillId="0" borderId="105" xfId="0" applyFont="1" applyBorder="1" applyAlignment="1" applyProtection="1">
      <alignment horizontal="right" vertical="center"/>
    </xf>
    <xf numFmtId="0" fontId="12" fillId="0" borderId="20" xfId="0" applyFont="1" applyBorder="1" applyAlignment="1" applyProtection="1">
      <alignment horizontal="right" vertical="center"/>
    </xf>
    <xf numFmtId="0" fontId="5" fillId="0" borderId="104" xfId="0" applyFont="1" applyBorder="1" applyAlignment="1" applyProtection="1">
      <alignment horizontal="right" vertical="center"/>
    </xf>
    <xf numFmtId="0" fontId="12" fillId="0" borderId="2" xfId="0" applyFont="1" applyBorder="1" applyAlignment="1" applyProtection="1">
      <alignment horizontal="right" vertical="center"/>
    </xf>
    <xf numFmtId="0" fontId="5" fillId="0" borderId="20" xfId="0" applyFont="1" applyBorder="1" applyAlignment="1" applyProtection="1">
      <alignment horizontal="left"/>
      <protection locked="0"/>
    </xf>
    <xf numFmtId="0" fontId="12" fillId="0" borderId="106" xfId="0" applyFont="1" applyBorder="1" applyAlignment="1" applyProtection="1">
      <alignment horizontal="left"/>
      <protection locked="0"/>
    </xf>
    <xf numFmtId="0" fontId="18" fillId="0" borderId="56" xfId="0" applyFont="1" applyBorder="1" applyAlignment="1" applyProtection="1">
      <alignment horizontal="center" vertical="center" wrapText="1"/>
    </xf>
    <xf numFmtId="0" fontId="18" fillId="0" borderId="64" xfId="0" applyFont="1" applyBorder="1" applyAlignment="1" applyProtection="1">
      <alignment horizontal="center" vertical="center" wrapText="1"/>
    </xf>
    <xf numFmtId="0" fontId="69" fillId="0" borderId="22" xfId="0" applyFont="1" applyBorder="1" applyAlignment="1" applyProtection="1">
      <alignment horizontal="center" vertical="center"/>
    </xf>
    <xf numFmtId="166" fontId="4" fillId="22" borderId="0" xfId="17" applyNumberFormat="1" applyFont="1" applyFill="1" applyBorder="1" applyAlignment="1" applyProtection="1">
      <alignment horizontal="left"/>
    </xf>
    <xf numFmtId="0" fontId="78" fillId="0" borderId="0" xfId="17" applyFont="1" applyBorder="1" applyAlignment="1" applyProtection="1">
      <alignment horizontal="center"/>
    </xf>
    <xf numFmtId="0" fontId="5" fillId="0" borderId="107" xfId="0" applyFont="1" applyBorder="1" applyAlignment="1" applyProtection="1">
      <alignment horizontal="left" vertical="center"/>
    </xf>
    <xf numFmtId="165" fontId="4" fillId="22" borderId="0" xfId="0" applyNumberFormat="1" applyFont="1" applyFill="1" applyBorder="1" applyAlignment="1" applyProtection="1">
      <alignment horizontal="center"/>
    </xf>
    <xf numFmtId="165" fontId="4" fillId="22" borderId="108" xfId="0" applyNumberFormat="1" applyFont="1" applyFill="1" applyBorder="1" applyAlignment="1" applyProtection="1">
      <alignment horizontal="center"/>
    </xf>
    <xf numFmtId="0" fontId="6" fillId="0" borderId="109" xfId="0" applyFont="1" applyBorder="1" applyAlignment="1" applyProtection="1">
      <alignment horizontal="center" vertical="top" wrapText="1"/>
    </xf>
    <xf numFmtId="0" fontId="6" fillId="0" borderId="0" xfId="0" applyFont="1" applyBorder="1" applyAlignment="1" applyProtection="1">
      <alignment horizontal="center" vertical="top" wrapText="1"/>
    </xf>
    <xf numFmtId="0" fontId="18" fillId="0" borderId="110" xfId="0" applyFont="1" applyFill="1" applyBorder="1" applyAlignment="1" applyProtection="1">
      <alignment horizontal="center" vertical="top" wrapText="1"/>
    </xf>
    <xf numFmtId="0" fontId="18" fillId="0" borderId="66" xfId="0" applyFont="1" applyFill="1" applyBorder="1" applyAlignment="1" applyProtection="1">
      <alignment horizontal="center" vertical="top" wrapText="1"/>
    </xf>
    <xf numFmtId="0" fontId="18" fillId="0" borderId="67" xfId="0" applyFont="1" applyFill="1" applyBorder="1" applyAlignment="1" applyProtection="1">
      <alignment horizontal="center" vertical="top" wrapText="1"/>
    </xf>
    <xf numFmtId="165" fontId="4" fillId="0" borderId="0" xfId="0" applyNumberFormat="1" applyFont="1" applyBorder="1" applyAlignment="1" applyProtection="1">
      <alignment horizontal="center"/>
    </xf>
    <xf numFmtId="165" fontId="4" fillId="0" borderId="108" xfId="0" applyNumberFormat="1" applyFont="1" applyBorder="1" applyAlignment="1" applyProtection="1">
      <alignment horizontal="center"/>
    </xf>
    <xf numFmtId="167" fontId="17" fillId="0" borderId="0" xfId="17" applyNumberFormat="1" applyFont="1" applyBorder="1" applyAlignment="1" applyProtection="1">
      <alignment horizontal="left"/>
    </xf>
    <xf numFmtId="0" fontId="19" fillId="0" borderId="0" xfId="0" applyFont="1" applyAlignment="1" applyProtection="1">
      <alignment horizontal="left" wrapText="1"/>
    </xf>
    <xf numFmtId="0" fontId="29" fillId="26" borderId="91" xfId="0" applyFont="1" applyFill="1" applyBorder="1" applyAlignment="1" applyProtection="1">
      <alignment horizontal="center" vertical="center" wrapText="1"/>
    </xf>
    <xf numFmtId="0" fontId="29" fillId="26" borderId="111" xfId="0" applyFont="1" applyFill="1" applyBorder="1" applyAlignment="1" applyProtection="1">
      <alignment horizontal="center" vertical="center" wrapText="1"/>
    </xf>
    <xf numFmtId="0" fontId="18" fillId="19" borderId="112" xfId="0" applyFont="1" applyFill="1" applyBorder="1" applyAlignment="1" applyProtection="1">
      <alignment horizontal="center" vertical="top" wrapText="1"/>
    </xf>
    <xf numFmtId="0" fontId="18" fillId="19" borderId="11" xfId="0" applyFont="1" applyFill="1" applyBorder="1" applyAlignment="1" applyProtection="1">
      <alignment horizontal="center" vertical="top" wrapText="1"/>
    </xf>
    <xf numFmtId="0" fontId="18" fillId="19" borderId="113" xfId="0" applyFont="1" applyFill="1" applyBorder="1" applyAlignment="1" applyProtection="1">
      <alignment horizontal="center" vertical="top" wrapText="1"/>
    </xf>
    <xf numFmtId="0" fontId="16" fillId="19" borderId="72" xfId="0" applyFont="1" applyFill="1" applyBorder="1" applyAlignment="1" applyProtection="1">
      <alignment horizontal="center" vertical="top" wrapText="1"/>
    </xf>
    <xf numFmtId="0" fontId="16" fillId="19" borderId="73" xfId="0" applyFont="1" applyFill="1" applyBorder="1" applyAlignment="1" applyProtection="1">
      <alignment horizontal="center" vertical="top" wrapText="1"/>
    </xf>
    <xf numFmtId="0" fontId="16" fillId="19" borderId="62" xfId="0" applyFont="1" applyFill="1" applyBorder="1" applyAlignment="1" applyProtection="1">
      <alignment horizontal="center" vertical="top" wrapText="1"/>
    </xf>
    <xf numFmtId="0" fontId="30" fillId="18" borderId="92" xfId="0" applyFont="1" applyFill="1" applyBorder="1" applyAlignment="1" applyProtection="1">
      <alignment horizontal="center" wrapText="1"/>
    </xf>
    <xf numFmtId="0" fontId="30" fillId="18" borderId="93" xfId="0" applyFont="1" applyFill="1" applyBorder="1" applyAlignment="1" applyProtection="1">
      <alignment horizontal="center" wrapText="1"/>
    </xf>
    <xf numFmtId="0" fontId="30" fillId="17" borderId="118" xfId="0" applyFont="1" applyFill="1" applyBorder="1" applyAlignment="1" applyProtection="1">
      <alignment horizontal="center" wrapText="1"/>
    </xf>
    <xf numFmtId="0" fontId="30" fillId="17" borderId="119" xfId="0" applyFont="1" applyFill="1" applyBorder="1" applyAlignment="1" applyProtection="1">
      <alignment horizontal="center" wrapText="1"/>
    </xf>
    <xf numFmtId="0" fontId="16" fillId="20" borderId="73" xfId="0" applyFont="1" applyFill="1" applyBorder="1" applyAlignment="1" applyProtection="1">
      <alignment horizontal="center" vertical="center" wrapText="1"/>
    </xf>
    <xf numFmtId="0" fontId="16" fillId="20" borderId="62" xfId="0" applyFont="1" applyFill="1" applyBorder="1" applyAlignment="1" applyProtection="1">
      <alignment horizontal="center" vertical="center" wrapText="1"/>
    </xf>
    <xf numFmtId="0" fontId="18" fillId="20" borderId="11" xfId="0" applyFont="1" applyFill="1" applyBorder="1" applyAlignment="1" applyProtection="1">
      <alignment horizontal="center" vertical="top"/>
    </xf>
    <xf numFmtId="0" fontId="18" fillId="20" borderId="121" xfId="0" applyFont="1" applyFill="1" applyBorder="1" applyAlignment="1" applyProtection="1">
      <alignment horizontal="center" vertical="top"/>
    </xf>
    <xf numFmtId="0" fontId="18" fillId="20" borderId="0" xfId="0" applyFont="1" applyFill="1" applyBorder="1" applyAlignment="1" applyProtection="1">
      <alignment horizontal="center" vertical="top"/>
    </xf>
    <xf numFmtId="0" fontId="18" fillId="20" borderId="85" xfId="0" applyFont="1" applyFill="1" applyBorder="1" applyAlignment="1" applyProtection="1">
      <alignment horizontal="center" vertical="top"/>
    </xf>
    <xf numFmtId="0" fontId="5" fillId="0" borderId="79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122" xfId="0" applyFont="1" applyBorder="1" applyAlignment="1" applyProtection="1">
      <alignment horizontal="left" vertical="center"/>
      <protection locked="0"/>
    </xf>
    <xf numFmtId="0" fontId="5" fillId="0" borderId="123" xfId="0" applyFont="1" applyBorder="1" applyAlignment="1" applyProtection="1">
      <alignment horizontal="left" vertical="center"/>
      <protection locked="0"/>
    </xf>
    <xf numFmtId="0" fontId="5" fillId="0" borderId="124" xfId="0" applyFont="1" applyBorder="1" applyAlignment="1" applyProtection="1">
      <alignment horizontal="left" vertical="center"/>
      <protection locked="0"/>
    </xf>
    <xf numFmtId="0" fontId="18" fillId="20" borderId="41" xfId="0" applyFont="1" applyFill="1" applyBorder="1" applyAlignment="1" applyProtection="1">
      <alignment horizontal="center" vertical="top"/>
    </xf>
    <xf numFmtId="0" fontId="18" fillId="20" borderId="38" xfId="0" applyFont="1" applyFill="1" applyBorder="1" applyAlignment="1" applyProtection="1">
      <alignment horizontal="center" vertical="top"/>
    </xf>
    <xf numFmtId="0" fontId="5" fillId="0" borderId="40" xfId="0" applyFont="1" applyBorder="1" applyAlignment="1" applyProtection="1">
      <alignment horizontal="left" vertical="center"/>
      <protection locked="0"/>
    </xf>
    <xf numFmtId="0" fontId="0" fillId="0" borderId="60" xfId="0" applyBorder="1" applyAlignment="1" applyProtection="1">
      <alignment horizontal="left" vertical="center"/>
      <protection locked="0"/>
    </xf>
    <xf numFmtId="0" fontId="0" fillId="0" borderId="125" xfId="0" applyBorder="1" applyAlignment="1" applyProtection="1">
      <alignment horizontal="left" vertical="center"/>
      <protection locked="0"/>
    </xf>
    <xf numFmtId="0" fontId="0" fillId="0" borderId="126" xfId="0" applyBorder="1" applyAlignment="1" applyProtection="1">
      <alignment horizontal="left" vertical="center"/>
      <protection locked="0"/>
    </xf>
    <xf numFmtId="173" fontId="35" fillId="0" borderId="20" xfId="0" applyNumberFormat="1" applyFont="1" applyFill="1" applyBorder="1" applyAlignment="1" applyProtection="1">
      <alignment horizontal="center" vertical="center"/>
      <protection locked="0"/>
    </xf>
    <xf numFmtId="14" fontId="12" fillId="0" borderId="2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3" fillId="0" borderId="20" xfId="0" applyFont="1" applyBorder="1" applyAlignment="1" applyProtection="1">
      <alignment horizontal="left"/>
      <protection locked="0"/>
    </xf>
    <xf numFmtId="0" fontId="4" fillId="0" borderId="20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</cellXfs>
  <cellStyles count="28"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Eingabe" xfId="9" builtinId="20" customBuiltin="1"/>
    <cellStyle name="Ergebnis" xfId="10" builtinId="25" customBuiltin="1"/>
    <cellStyle name="Erklärender Text" xfId="11" builtinId="53" customBuiltin="1"/>
    <cellStyle name="Gut" xfId="12" builtinId="26" customBuiltin="1"/>
    <cellStyle name="Neutral" xfId="13" builtinId="28" customBuiltin="1"/>
    <cellStyle name="Notiz 2" xfId="14"/>
    <cellStyle name="Schlecht" xfId="15" builtinId="27" customBuiltin="1"/>
    <cellStyle name="Standard" xfId="0" builtinId="0"/>
    <cellStyle name="Standard 2" xfId="16"/>
    <cellStyle name="Standard 2 2" xfId="17"/>
    <cellStyle name="Standard 3" xfId="18"/>
    <cellStyle name="Standard 4" xfId="19"/>
    <cellStyle name="Überschrift" xfId="20" builtinId="15" customBuiltin="1"/>
    <cellStyle name="Überschrift 1" xfId="21" builtinId="16" customBuiltin="1"/>
    <cellStyle name="Überschrift 2" xfId="22" builtinId="17" customBuiltin="1"/>
    <cellStyle name="Überschrift 3" xfId="23" builtinId="18" customBuiltin="1"/>
    <cellStyle name="Überschrift 4" xfId="24" builtinId="19" customBuiltin="1"/>
    <cellStyle name="Verknüpfte Zelle" xfId="25" builtinId="24" customBuiltin="1"/>
    <cellStyle name="Warnender Text" xfId="26" builtinId="11" customBuiltin="1"/>
    <cellStyle name="Zelle überprüfen" xfId="27" builtinId="23" customBuiltin="1"/>
  </cellStyles>
  <dxfs count="232">
    <dxf>
      <fill>
        <patternFill patternType="gray0625">
          <fgColor indexed="64"/>
          <bgColor theme="9" tint="0.79998168889431442"/>
        </patternFill>
      </fill>
    </dxf>
    <dxf>
      <fill>
        <patternFill patternType="gray0625">
          <fgColor indexed="64"/>
          <bgColor theme="9" tint="0.79998168889431442"/>
        </patternFill>
      </fill>
    </dxf>
    <dxf>
      <fill>
        <patternFill patternType="gray0625">
          <fgColor indexed="64"/>
          <bgColor theme="9" tint="0.79998168889431442"/>
        </patternFill>
      </fill>
    </dxf>
    <dxf>
      <font>
        <color theme="0"/>
        <name val="Cambria"/>
        <scheme val="none"/>
      </font>
      <border>
        <left/>
        <right/>
        <bottom/>
      </border>
    </dxf>
    <dxf>
      <font>
        <color theme="0"/>
      </font>
    </dxf>
    <dxf>
      <font>
        <color theme="0"/>
      </font>
    </dxf>
    <dxf>
      <font>
        <color theme="0"/>
        <name val="Cambria"/>
        <scheme val="none"/>
      </font>
    </dxf>
    <dxf>
      <border>
        <top/>
      </border>
    </dxf>
    <dxf>
      <font>
        <color theme="0"/>
        <name val="Cambria"/>
        <scheme val="none"/>
      </font>
    </dxf>
    <dxf>
      <font>
        <color theme="0"/>
        <name val="Cambria"/>
        <scheme val="none"/>
      </font>
      <border>
        <left/>
        <right/>
        <bottom/>
      </border>
    </dxf>
    <dxf>
      <font>
        <color theme="0"/>
      </font>
    </dxf>
    <dxf>
      <font>
        <color theme="0"/>
      </font>
    </dxf>
    <dxf>
      <font>
        <color theme="0"/>
        <name val="Cambria"/>
        <scheme val="none"/>
      </font>
    </dxf>
    <dxf>
      <border>
        <top/>
      </border>
    </dxf>
    <dxf>
      <font>
        <color theme="0"/>
        <name val="Cambria"/>
        <scheme val="none"/>
      </font>
    </dxf>
    <dxf>
      <font>
        <color theme="0"/>
        <name val="Cambria"/>
        <scheme val="none"/>
      </font>
      <border>
        <left/>
        <right/>
        <bottom/>
      </border>
    </dxf>
    <dxf>
      <font>
        <color theme="0"/>
      </font>
    </dxf>
    <dxf>
      <font>
        <color theme="0"/>
      </font>
    </dxf>
    <dxf>
      <font>
        <color theme="0"/>
        <name val="Cambria"/>
        <scheme val="none"/>
      </font>
    </dxf>
    <dxf>
      <border>
        <top/>
      </border>
    </dxf>
    <dxf>
      <font>
        <color theme="0"/>
        <name val="Cambria"/>
        <scheme val="none"/>
      </font>
    </dxf>
    <dxf>
      <fill>
        <patternFill patternType="gray0625">
          <fgColor indexed="64"/>
          <bgColor theme="9" tint="0.79998168889431442"/>
        </patternFill>
      </fill>
    </dxf>
    <dxf>
      <fill>
        <patternFill patternType="gray0625">
          <fgColor indexed="64"/>
          <bgColor theme="9" tint="0.79998168889431442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 tint="-4.9989318521683403E-2"/>
      </font>
    </dxf>
    <dxf>
      <font>
        <color theme="0"/>
      </font>
      <fill>
        <patternFill>
          <bgColor theme="0"/>
        </patternFill>
      </fill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 tint="-4.9989318521683403E-2"/>
        </patternFill>
      </fill>
    </dxf>
    <dxf>
      <fill>
        <patternFill patternType="gray0625">
          <fgColor indexed="64"/>
          <bgColor theme="9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 tint="-4.9989318521683403E-2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 tint="-4.9989318521683403E-2"/>
        </patternFill>
      </fill>
    </dxf>
    <dxf>
      <fill>
        <patternFill patternType="gray0625">
          <fgColor indexed="64"/>
          <bgColor theme="9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ill>
        <patternFill>
          <fgColor theme="7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 tint="-4.9989318521683403E-2"/>
      </font>
    </dxf>
    <dxf>
      <font>
        <color theme="0"/>
      </font>
      <fill>
        <patternFill>
          <bgColor theme="0"/>
        </patternFill>
      </fill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 tint="-4.9989318521683403E-2"/>
        </patternFill>
      </fill>
    </dxf>
    <dxf>
      <fill>
        <patternFill patternType="gray0625">
          <fgColor indexed="64"/>
          <bgColor theme="9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 tint="-4.9989318521683403E-2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 tint="-4.9989318521683403E-2"/>
        </patternFill>
      </fill>
    </dxf>
    <dxf>
      <fill>
        <patternFill patternType="gray0625">
          <fgColor indexed="64"/>
          <bgColor theme="9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ill>
        <patternFill>
          <fgColor theme="7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 tint="-4.9989318521683403E-2"/>
      </font>
    </dxf>
    <dxf>
      <font>
        <color theme="0"/>
      </font>
      <fill>
        <patternFill>
          <bgColor theme="0"/>
        </patternFill>
      </fill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 tint="-4.9989318521683403E-2"/>
        </patternFill>
      </fill>
    </dxf>
    <dxf>
      <fill>
        <patternFill patternType="gray0625">
          <fgColor indexed="64"/>
          <bgColor theme="9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 tint="-4.9989318521683403E-2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 tint="-4.9989318521683403E-2"/>
        </patternFill>
      </fill>
    </dxf>
    <dxf>
      <fill>
        <patternFill patternType="gray0625">
          <fgColor indexed="64"/>
          <bgColor theme="9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ill>
        <patternFill>
          <fgColor theme="7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 tint="-4.9989318521683403E-2"/>
      </font>
    </dxf>
    <dxf>
      <font>
        <color theme="0"/>
      </font>
      <fill>
        <patternFill>
          <bgColor theme="0"/>
        </patternFill>
      </fill>
    </dxf>
    <dxf>
      <font>
        <color theme="0" tint="-4.9989318521683403E-2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ill>
        <patternFill patternType="gray0625">
          <fgColor indexed="64"/>
          <bgColor theme="9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ill>
        <patternFill>
          <fgColor theme="7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ill>
        <patternFill patternType="gray0625">
          <fgColor indexed="64"/>
          <bgColor theme="9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ill>
        <patternFill>
          <fgColor theme="7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  <name val="Cambria"/>
        <scheme val="none"/>
      </font>
    </dxf>
    <dxf>
      <font>
        <color theme="0"/>
        <name val="Cambria"/>
        <scheme val="none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ill>
        <patternFill patternType="gray0625">
          <fgColor indexed="64"/>
          <bgColor theme="9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ill>
        <patternFill>
          <fgColor theme="7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ill>
        <patternFill patternType="gray0625">
          <fgColor indexed="64"/>
          <bgColor theme="9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ill>
        <patternFill>
          <fgColor theme="7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  <name val="Cambria"/>
        <scheme val="none"/>
      </font>
    </dxf>
    <dxf>
      <font>
        <color theme="0"/>
        <name val="Cambria"/>
        <scheme val="none"/>
      </font>
    </dxf>
    <dxf>
      <font>
        <color theme="0"/>
        <name val="Cambria"/>
        <scheme val="none"/>
      </font>
      <border>
        <left/>
        <right/>
        <bottom/>
      </border>
    </dxf>
    <dxf>
      <font>
        <color theme="0"/>
      </font>
    </dxf>
    <dxf>
      <font>
        <color theme="0"/>
      </font>
    </dxf>
    <dxf>
      <font>
        <color theme="0"/>
        <name val="Cambria"/>
        <scheme val="none"/>
      </font>
    </dxf>
    <dxf>
      <font>
        <color theme="0"/>
        <name val="Cambria"/>
        <scheme val="none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 tint="-4.9989318521683403E-2"/>
        </patternFill>
      </fill>
    </dxf>
    <dxf>
      <fill>
        <patternFill patternType="gray0625">
          <fgColor indexed="64"/>
          <bgColor theme="9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ill>
        <patternFill patternType="none">
          <fgColor indexed="64"/>
          <bgColor indexed="65"/>
        </patternFill>
      </fill>
      <border>
        <left/>
        <right/>
        <top/>
        <bottom style="thin">
          <color indexed="64"/>
        </bottom>
      </border>
    </dxf>
    <dxf>
      <font>
        <color theme="0"/>
      </font>
    </dxf>
    <dxf>
      <font>
        <color rgb="FFFF0000"/>
      </font>
      <fill>
        <patternFill>
          <fgColor theme="2"/>
        </patternFill>
      </fill>
      <border>
        <left/>
        <right/>
        <top/>
        <bottom style="thin">
          <color indexed="64"/>
        </bottom>
      </border>
    </dxf>
    <dxf>
      <border>
        <top/>
      </border>
    </dxf>
    <dxf>
      <font>
        <color theme="0"/>
      </font>
      <fill>
        <patternFill>
          <bgColor theme="0"/>
        </patternFill>
      </fill>
    </dxf>
    <dxf>
      <font>
        <color theme="0" tint="-4.9989318521683403E-2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ill>
        <patternFill patternType="gray0625">
          <fgColor indexed="64"/>
          <bgColor theme="9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ill>
        <patternFill>
          <fgColor theme="7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ill>
        <patternFill patternType="gray0625">
          <fgColor indexed="64"/>
          <bgColor theme="9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ill>
        <patternFill>
          <fgColor theme="7" tint="0.79998168889431442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  <name val="Cambria"/>
        <scheme val="none"/>
      </font>
    </dxf>
    <dxf>
      <font>
        <color theme="0"/>
      </font>
      <fill>
        <patternFill>
          <bgColor theme="0"/>
        </patternFill>
      </fill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 tint="-4.9989318521683403E-2"/>
        </patternFill>
      </fill>
    </dxf>
    <dxf>
      <fill>
        <patternFill patternType="gray0625">
          <fgColor indexed="64"/>
          <bgColor theme="9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ill>
        <patternFill>
          <fgColor theme="7" tint="0.79998168889431442"/>
        </patternFill>
      </fill>
    </dxf>
    <dxf>
      <font>
        <color theme="0"/>
        <name val="Cambria"/>
        <scheme val="none"/>
      </font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6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6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6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6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552450</xdr:colOff>
      <xdr:row>0</xdr:row>
      <xdr:rowOff>76200</xdr:rowOff>
    </xdr:from>
    <xdr:to>
      <xdr:col>39</xdr:col>
      <xdr:colOff>2752725</xdr:colOff>
      <xdr:row>1</xdr:row>
      <xdr:rowOff>9525</xdr:rowOff>
    </xdr:to>
    <xdr:pic>
      <xdr:nvPicPr>
        <xdr:cNvPr id="180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t="35878" r="11870" b="12978"/>
        <a:stretch>
          <a:fillRect/>
        </a:stretch>
      </xdr:blipFill>
      <xdr:spPr bwMode="auto">
        <a:xfrm>
          <a:off x="12277725" y="76200"/>
          <a:ext cx="3295650" cy="8763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0</xdr:row>
      <xdr:rowOff>95250</xdr:rowOff>
    </xdr:from>
    <xdr:to>
      <xdr:col>1</xdr:col>
      <xdr:colOff>781050</xdr:colOff>
      <xdr:row>0</xdr:row>
      <xdr:rowOff>847725</xdr:rowOff>
    </xdr:to>
    <xdr:pic>
      <xdr:nvPicPr>
        <xdr:cNvPr id="1803" name="Grafik 2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7150" y="95250"/>
          <a:ext cx="10858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914400</xdr:colOff>
      <xdr:row>0</xdr:row>
      <xdr:rowOff>47625</xdr:rowOff>
    </xdr:from>
    <xdr:to>
      <xdr:col>2</xdr:col>
      <xdr:colOff>714375</xdr:colOff>
      <xdr:row>0</xdr:row>
      <xdr:rowOff>895350</xdr:rowOff>
    </xdr:to>
    <xdr:pic>
      <xdr:nvPicPr>
        <xdr:cNvPr id="1804" name="Grafik 1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76350" y="47625"/>
          <a:ext cx="109537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9525</xdr:colOff>
          <xdr:row>195</xdr:row>
          <xdr:rowOff>85725</xdr:rowOff>
        </xdr:from>
        <xdr:to>
          <xdr:col>2</xdr:col>
          <xdr:colOff>1085850</xdr:colOff>
          <xdr:row>197</xdr:row>
          <xdr:rowOff>95250</xdr:rowOff>
        </xdr:to>
        <xdr:sp macro="" textlink="">
          <xdr:nvSpPr>
            <xdr:cNvPr id="1485" name="ToggleButton2" hidden="1">
              <a:extLst>
                <a:ext uri="{63B3BB69-23CF-44E3-9099-C40C66FF867C}">
                  <a14:compatExt spid="_x0000_s1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66675</xdr:rowOff>
        </xdr:from>
        <xdr:to>
          <xdr:col>2</xdr:col>
          <xdr:colOff>1000125</xdr:colOff>
          <xdr:row>38</xdr:row>
          <xdr:rowOff>0</xdr:rowOff>
        </xdr:to>
        <xdr:sp macro="" textlink="">
          <xdr:nvSpPr>
            <xdr:cNvPr id="1451" name="ToggleButton1" hidden="1">
              <a:extLst>
                <a:ext uri="{63B3BB69-23CF-44E3-9099-C40C66FF867C}">
                  <a14:compatExt spid="_x0000_s1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342900</xdr:colOff>
          <xdr:row>250</xdr:row>
          <xdr:rowOff>38100</xdr:rowOff>
        </xdr:from>
        <xdr:to>
          <xdr:col>2</xdr:col>
          <xdr:colOff>962025</xdr:colOff>
          <xdr:row>252</xdr:row>
          <xdr:rowOff>57150</xdr:rowOff>
        </xdr:to>
        <xdr:sp macro="" textlink="">
          <xdr:nvSpPr>
            <xdr:cNvPr id="1537" name="ToggleButton3" hidden="1">
              <a:extLst>
                <a:ext uri="{63B3BB69-23CF-44E3-9099-C40C66FF867C}">
                  <a14:compatExt spid="_x0000_s1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114300</xdr:colOff>
          <xdr:row>5</xdr:row>
          <xdr:rowOff>76200</xdr:rowOff>
        </xdr:from>
        <xdr:to>
          <xdr:col>39</xdr:col>
          <xdr:colOff>2743200</xdr:colOff>
          <xdr:row>7</xdr:row>
          <xdr:rowOff>47625</xdr:rowOff>
        </xdr:to>
        <xdr:sp macro="" textlink="">
          <xdr:nvSpPr>
            <xdr:cNvPr id="1707" name="ToggleButton4" descr="Prüfung (NBank)" hidden="1">
              <a:extLst>
                <a:ext uri="{63B3BB69-23CF-44E3-9099-C40C66FF867C}">
                  <a14:compatExt spid="_x0000_s17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A1:BA931"/>
  <sheetViews>
    <sheetView showGridLines="0" tabSelected="1" zoomScale="85" zoomScaleNormal="85" zoomScalePageLayoutView="40" workbookViewId="0">
      <selection activeCell="AM7" sqref="AM7"/>
    </sheetView>
  </sheetViews>
  <sheetFormatPr baseColWidth="10" defaultColWidth="11.42578125" defaultRowHeight="12.75" x14ac:dyDescent="0.2"/>
  <cols>
    <col min="1" max="1" width="5.42578125" style="25" customWidth="1"/>
    <col min="2" max="2" width="19.42578125" style="25" customWidth="1"/>
    <col min="3" max="3" width="26.28515625" style="25" customWidth="1"/>
    <col min="4" max="4" width="22.7109375" style="25" customWidth="1"/>
    <col min="5" max="5" width="13.42578125" style="25" customWidth="1"/>
    <col min="6" max="6" width="19" style="25" customWidth="1"/>
    <col min="7" max="7" width="10" style="25" hidden="1" customWidth="1"/>
    <col min="8" max="8" width="25.85546875" style="25" hidden="1" customWidth="1"/>
    <col min="9" max="10" width="14.140625" style="25" customWidth="1"/>
    <col min="11" max="11" width="8.140625" style="25" hidden="1" customWidth="1"/>
    <col min="12" max="14" width="12.5703125" style="25" hidden="1" customWidth="1"/>
    <col min="15" max="15" width="12.140625" style="25" hidden="1" customWidth="1"/>
    <col min="16" max="16" width="8.28515625" style="25" hidden="1" customWidth="1"/>
    <col min="17" max="17" width="15.7109375" style="112" hidden="1" customWidth="1"/>
    <col min="18" max="25" width="15.7109375" style="25" hidden="1" customWidth="1"/>
    <col min="26" max="26" width="12.140625" style="25" hidden="1" customWidth="1"/>
    <col min="27" max="28" width="11.7109375" style="25" hidden="1" customWidth="1"/>
    <col min="29" max="32" width="12.140625" style="25" hidden="1" customWidth="1"/>
    <col min="33" max="33" width="13" style="25" hidden="1" customWidth="1"/>
    <col min="34" max="34" width="18.42578125" style="25" customWidth="1"/>
    <col min="35" max="36" width="18.42578125" style="25" hidden="1" customWidth="1"/>
    <col min="37" max="38" width="11.42578125" style="25"/>
    <col min="39" max="39" width="16.42578125" style="25" customWidth="1"/>
    <col min="40" max="40" width="41.85546875" style="25" customWidth="1"/>
    <col min="41" max="16384" width="11.42578125" style="30"/>
  </cols>
  <sheetData>
    <row r="1" spans="1:53" ht="74.25" customHeight="1" x14ac:dyDescent="0.2">
      <c r="A1" s="196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34"/>
      <c r="M1" s="34"/>
      <c r="N1" s="34"/>
      <c r="O1" s="34"/>
      <c r="P1" s="34"/>
      <c r="Q1" s="111"/>
      <c r="R1" s="58"/>
      <c r="S1" s="58"/>
      <c r="T1" s="58"/>
      <c r="AG1" s="45"/>
      <c r="AK1" s="58"/>
      <c r="AL1" s="30"/>
      <c r="AM1" s="30"/>
      <c r="AN1" s="30"/>
    </row>
    <row r="2" spans="1:53" ht="24.75" customHeight="1" x14ac:dyDescent="0.25">
      <c r="A2" s="357" t="s">
        <v>107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26"/>
      <c r="V2" s="26"/>
      <c r="W2" s="26"/>
      <c r="X2" s="26"/>
      <c r="Y2" s="26"/>
      <c r="AK2" s="30"/>
      <c r="AL2" s="30"/>
      <c r="AM2" s="30"/>
      <c r="AN2" s="30"/>
    </row>
    <row r="3" spans="1:53" s="158" customFormat="1" ht="21.75" customHeight="1" x14ac:dyDescent="0.25">
      <c r="A3" s="153" t="str">
        <f>IF(A2="Prüfung der Arbeitslosengeldleistungen (ALG I/ ALG II inkl. Sozialversicherungsbeiträge)","","Zur Abrechnung gegenüber der NBank für den Zeitraum:")</f>
        <v>Zur Abrechnung gegenüber der NBank für den Zeitraum:</v>
      </c>
      <c r="B3" s="153"/>
      <c r="C3" s="153"/>
      <c r="D3" s="154"/>
      <c r="E3" s="154"/>
      <c r="F3" s="154"/>
      <c r="G3" s="154"/>
      <c r="H3" s="154"/>
      <c r="I3" s="154"/>
      <c r="J3" s="154"/>
      <c r="K3" s="154"/>
      <c r="L3" s="155"/>
      <c r="M3" s="155"/>
      <c r="N3" s="155"/>
      <c r="O3" s="155"/>
      <c r="P3" s="155"/>
      <c r="Q3" s="156"/>
      <c r="R3" s="154"/>
      <c r="S3" s="154"/>
      <c r="T3" s="154"/>
      <c r="U3" s="157"/>
      <c r="V3" s="157"/>
      <c r="W3" s="157"/>
      <c r="X3" s="157"/>
      <c r="Y3" s="157"/>
      <c r="AH3" s="159"/>
      <c r="AI3" s="159"/>
      <c r="AJ3" s="159"/>
    </row>
    <row r="4" spans="1:53" ht="10.5" customHeight="1" x14ac:dyDescent="0.2">
      <c r="A4" s="27"/>
      <c r="B4" s="50"/>
      <c r="C4" s="50"/>
      <c r="D4" s="50"/>
      <c r="E4" s="50"/>
      <c r="V4" s="53"/>
      <c r="W4" s="53"/>
      <c r="X4" s="53"/>
      <c r="Y4" s="53"/>
      <c r="Z4" s="30"/>
      <c r="AA4" s="30"/>
      <c r="AB4" s="30"/>
      <c r="AC4" s="30"/>
      <c r="AD4" s="30"/>
      <c r="AE4" s="30"/>
      <c r="AF4" s="30"/>
      <c r="AG4" s="30"/>
      <c r="AK4" s="30"/>
      <c r="AL4" s="30"/>
      <c r="AM4" s="30"/>
      <c r="AN4" s="30"/>
    </row>
    <row r="5" spans="1:53" ht="33" customHeight="1" x14ac:dyDescent="0.2">
      <c r="A5" s="369" t="str">
        <f>IF(A2="Prüfung der Arbeitslosengeldleistungen (ALG I/ ALG II inkl. Sozialversicherungsbeiträge)",""," Jobcenter/        
Agentur für Arbeit:")</f>
        <v xml:space="preserve"> Jobcenter/        
Agentur für Arbeit:</v>
      </c>
      <c r="B5" s="370"/>
      <c r="C5" s="373"/>
      <c r="D5" s="374"/>
      <c r="E5" s="375" t="s">
        <v>77</v>
      </c>
      <c r="F5" s="376"/>
      <c r="G5" s="260"/>
      <c r="H5" s="270" t="s">
        <v>111</v>
      </c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279"/>
      <c r="AI5" s="279"/>
      <c r="AJ5" s="279"/>
      <c r="AK5" s="279"/>
      <c r="AL5" s="279"/>
      <c r="AM5" s="279"/>
      <c r="AN5" s="279"/>
    </row>
    <row r="6" spans="1:53" ht="26.25" customHeight="1" x14ac:dyDescent="0.2">
      <c r="A6" s="377" t="s">
        <v>52</v>
      </c>
      <c r="B6" s="377"/>
      <c r="C6" s="382"/>
      <c r="D6" s="383"/>
      <c r="E6" s="380" t="s">
        <v>84</v>
      </c>
      <c r="F6" s="381"/>
      <c r="G6" s="432"/>
      <c r="H6" s="432"/>
      <c r="I6" s="432"/>
      <c r="J6" s="259" t="s">
        <v>47</v>
      </c>
      <c r="K6" s="432"/>
      <c r="L6" s="432"/>
      <c r="M6" s="432"/>
      <c r="N6" s="432"/>
      <c r="O6" s="432"/>
      <c r="P6" s="432"/>
      <c r="Q6" s="432"/>
      <c r="R6" s="432"/>
      <c r="S6" s="432"/>
      <c r="T6" s="432"/>
      <c r="U6" s="432"/>
      <c r="V6" s="432"/>
      <c r="W6" s="432"/>
      <c r="X6" s="432"/>
      <c r="Y6" s="432"/>
      <c r="Z6" s="432"/>
      <c r="AA6" s="432"/>
      <c r="AB6" s="432"/>
      <c r="AC6" s="432"/>
      <c r="AD6" s="432"/>
      <c r="AE6" s="432"/>
      <c r="AF6" s="432"/>
      <c r="AG6" s="432"/>
      <c r="AH6" s="432"/>
      <c r="AI6" s="260"/>
      <c r="AJ6" s="92"/>
      <c r="AK6" s="92"/>
      <c r="AL6" s="30"/>
      <c r="AM6" s="30"/>
      <c r="AN6" s="38"/>
    </row>
    <row r="7" spans="1:53" ht="26.25" customHeight="1" x14ac:dyDescent="0.2">
      <c r="A7" s="52"/>
      <c r="B7" s="51"/>
      <c r="C7" s="371"/>
      <c r="D7" s="372"/>
      <c r="E7" s="378" t="s">
        <v>76</v>
      </c>
      <c r="F7" s="379"/>
      <c r="G7" s="243"/>
      <c r="H7" s="258"/>
      <c r="I7" s="431"/>
      <c r="J7" s="431"/>
      <c r="K7" s="258"/>
      <c r="L7" s="262"/>
      <c r="M7" s="262"/>
      <c r="N7" s="262"/>
      <c r="O7" s="247"/>
      <c r="P7" s="262"/>
      <c r="Q7" s="262"/>
      <c r="R7" s="262"/>
      <c r="S7" s="262"/>
      <c r="T7" s="262"/>
      <c r="U7" s="247"/>
      <c r="V7" s="262"/>
      <c r="W7" s="262"/>
      <c r="X7" s="262"/>
      <c r="Y7" s="262"/>
      <c r="Z7" s="262"/>
      <c r="AA7" s="262"/>
      <c r="AB7" s="262"/>
      <c r="AC7" s="262"/>
      <c r="AD7" s="247"/>
      <c r="AE7" s="262"/>
      <c r="AF7" s="262"/>
      <c r="AG7" s="262"/>
      <c r="AH7" s="262" t="s">
        <v>66</v>
      </c>
      <c r="AI7" s="262"/>
      <c r="AJ7" s="262"/>
      <c r="AK7" s="262"/>
      <c r="AL7" s="262"/>
      <c r="AM7" s="263"/>
      <c r="AN7" s="264"/>
      <c r="AO7" s="198"/>
      <c r="AP7" s="58"/>
      <c r="BA7" s="25"/>
    </row>
    <row r="8" spans="1:53" s="277" customFormat="1" ht="6.75" customHeight="1" thickBot="1" x14ac:dyDescent="0.25">
      <c r="A8" s="271"/>
      <c r="B8" s="272"/>
      <c r="C8" s="271"/>
      <c r="D8" s="273"/>
      <c r="E8" s="274"/>
      <c r="F8" s="274"/>
      <c r="G8" s="275"/>
      <c r="H8" s="275"/>
      <c r="I8" s="275"/>
      <c r="J8" s="275"/>
      <c r="K8" s="275"/>
      <c r="L8" s="275"/>
      <c r="M8" s="275"/>
      <c r="N8" s="275"/>
      <c r="O8" s="275"/>
      <c r="P8" s="275"/>
      <c r="Q8" s="275"/>
      <c r="R8" s="275"/>
      <c r="S8" s="275"/>
      <c r="T8" s="275"/>
      <c r="U8" s="276"/>
      <c r="V8" s="276"/>
      <c r="W8" s="276"/>
      <c r="X8" s="276"/>
      <c r="Y8" s="276"/>
      <c r="AH8" s="278"/>
      <c r="AI8" s="278"/>
      <c r="AJ8" s="278"/>
    </row>
    <row r="9" spans="1:53" ht="45" customHeight="1" thickBot="1" x14ac:dyDescent="0.25">
      <c r="A9" s="386" t="str">
        <f>IF(AM7&gt;0,"","Bitte denken Sie daran, dass Datum des NBank-Zuwendungsbescheides einzutragen.")</f>
        <v>Bitte denken Sie daran, dass Datum des NBank-Zuwendungsbescheides einzutragen.</v>
      </c>
      <c r="B9" s="386"/>
      <c r="C9" s="386"/>
      <c r="D9" s="386"/>
      <c r="E9" s="386"/>
      <c r="F9" s="386"/>
      <c r="G9" s="261" t="s">
        <v>109</v>
      </c>
      <c r="H9" s="248" t="s">
        <v>101</v>
      </c>
      <c r="I9" s="384" t="s">
        <v>67</v>
      </c>
      <c r="J9" s="385"/>
      <c r="K9" s="257"/>
      <c r="L9" s="252" t="s">
        <v>44</v>
      </c>
      <c r="M9" s="253"/>
      <c r="N9" s="254" t="s">
        <v>44</v>
      </c>
      <c r="O9" s="255"/>
      <c r="P9" s="256"/>
      <c r="Q9" s="61" t="s">
        <v>44</v>
      </c>
      <c r="R9" s="90"/>
      <c r="S9" s="335" t="s">
        <v>82</v>
      </c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0"/>
      <c r="AI9" s="30"/>
      <c r="AJ9" s="30"/>
      <c r="AK9" s="30"/>
      <c r="AL9" s="30"/>
      <c r="AM9" s="30"/>
      <c r="AN9" s="30"/>
    </row>
    <row r="10" spans="1:53" s="31" customFormat="1" ht="66.75" customHeight="1" thickTop="1" thickBot="1" x14ac:dyDescent="0.25">
      <c r="A10" s="364" t="s">
        <v>0</v>
      </c>
      <c r="B10" s="361" t="s">
        <v>30</v>
      </c>
      <c r="C10" s="353" t="s">
        <v>16</v>
      </c>
      <c r="D10" s="354"/>
      <c r="E10" s="35" t="s">
        <v>50</v>
      </c>
      <c r="F10" s="42" t="s">
        <v>49</v>
      </c>
      <c r="G10" s="47"/>
      <c r="H10" s="151" t="s">
        <v>39</v>
      </c>
      <c r="I10" s="359" t="s">
        <v>100</v>
      </c>
      <c r="J10" s="360"/>
      <c r="K10" s="120"/>
      <c r="L10" s="403" t="s">
        <v>64</v>
      </c>
      <c r="M10" s="404"/>
      <c r="N10" s="404"/>
      <c r="O10" s="404"/>
      <c r="P10" s="405"/>
      <c r="Q10" s="300" t="s">
        <v>40</v>
      </c>
      <c r="R10" s="406" t="s">
        <v>60</v>
      </c>
      <c r="S10" s="351" t="s">
        <v>58</v>
      </c>
      <c r="T10" s="352"/>
      <c r="U10" s="324" t="s">
        <v>104</v>
      </c>
      <c r="V10" s="325"/>
      <c r="W10" s="325"/>
      <c r="X10" s="326"/>
      <c r="Y10" s="401" t="s">
        <v>57</v>
      </c>
      <c r="Z10" s="402"/>
      <c r="AA10" s="392" t="s">
        <v>95</v>
      </c>
      <c r="AB10" s="393"/>
      <c r="AC10" s="327" t="s">
        <v>104</v>
      </c>
      <c r="AD10" s="328"/>
      <c r="AE10" s="328"/>
      <c r="AF10" s="329"/>
      <c r="AG10" s="287" t="s">
        <v>79</v>
      </c>
      <c r="AH10" s="280" t="s">
        <v>60</v>
      </c>
      <c r="AI10" s="280" t="s">
        <v>97</v>
      </c>
      <c r="AJ10" s="280" t="s">
        <v>99</v>
      </c>
      <c r="AK10" s="415" t="s">
        <v>88</v>
      </c>
      <c r="AL10" s="415"/>
      <c r="AM10" s="415"/>
      <c r="AN10" s="416"/>
    </row>
    <row r="11" spans="1:53" s="36" customFormat="1" ht="17.25" customHeight="1" x14ac:dyDescent="0.2">
      <c r="A11" s="365"/>
      <c r="B11" s="362"/>
      <c r="C11" s="337" t="s">
        <v>2</v>
      </c>
      <c r="D11" s="339" t="s">
        <v>3</v>
      </c>
      <c r="E11" s="341" t="s">
        <v>17</v>
      </c>
      <c r="F11" s="343" t="s">
        <v>17</v>
      </c>
      <c r="G11" s="345" t="s">
        <v>48</v>
      </c>
      <c r="H11" s="413" t="s">
        <v>96</v>
      </c>
      <c r="I11" s="310" t="s">
        <v>18</v>
      </c>
      <c r="J11" s="367" t="s">
        <v>19</v>
      </c>
      <c r="K11" s="312" t="s">
        <v>28</v>
      </c>
      <c r="L11" s="107"/>
      <c r="M11" s="347" t="s">
        <v>62</v>
      </c>
      <c r="N11" s="132"/>
      <c r="O11" s="349" t="s">
        <v>63</v>
      </c>
      <c r="P11" s="317" t="s">
        <v>28</v>
      </c>
      <c r="Q11" s="301"/>
      <c r="R11" s="407"/>
      <c r="S11" s="292" t="s">
        <v>102</v>
      </c>
      <c r="T11" s="294" t="s">
        <v>103</v>
      </c>
      <c r="U11" s="296" t="s">
        <v>72</v>
      </c>
      <c r="V11" s="285" t="s">
        <v>71</v>
      </c>
      <c r="W11" s="298" t="s">
        <v>92</v>
      </c>
      <c r="X11" s="298" t="s">
        <v>93</v>
      </c>
      <c r="Y11" s="409" t="s">
        <v>73</v>
      </c>
      <c r="Z11" s="411" t="s">
        <v>74</v>
      </c>
      <c r="AA11" s="303" t="s">
        <v>105</v>
      </c>
      <c r="AB11" s="303" t="s">
        <v>106</v>
      </c>
      <c r="AC11" s="283" t="s">
        <v>71</v>
      </c>
      <c r="AD11" s="283" t="s">
        <v>75</v>
      </c>
      <c r="AE11" s="298" t="s">
        <v>93</v>
      </c>
      <c r="AF11" s="191" t="s">
        <v>91</v>
      </c>
      <c r="AG11" s="288"/>
      <c r="AH11" s="281"/>
      <c r="AI11" s="281"/>
      <c r="AJ11" s="281"/>
      <c r="AK11" s="417"/>
      <c r="AL11" s="417"/>
      <c r="AM11" s="417"/>
      <c r="AN11" s="418"/>
    </row>
    <row r="12" spans="1:53" s="32" customFormat="1" ht="33.75" customHeight="1" x14ac:dyDescent="0.2">
      <c r="A12" s="366"/>
      <c r="B12" s="363"/>
      <c r="C12" s="338"/>
      <c r="D12" s="340"/>
      <c r="E12" s="342"/>
      <c r="F12" s="344"/>
      <c r="G12" s="346"/>
      <c r="H12" s="414"/>
      <c r="I12" s="311"/>
      <c r="J12" s="368"/>
      <c r="K12" s="313"/>
      <c r="L12" s="108" t="s">
        <v>80</v>
      </c>
      <c r="M12" s="348"/>
      <c r="N12" s="131" t="s">
        <v>81</v>
      </c>
      <c r="O12" s="350"/>
      <c r="P12" s="318"/>
      <c r="Q12" s="302"/>
      <c r="R12" s="408"/>
      <c r="S12" s="293"/>
      <c r="T12" s="295"/>
      <c r="U12" s="297"/>
      <c r="V12" s="286"/>
      <c r="W12" s="299"/>
      <c r="X12" s="299"/>
      <c r="Y12" s="410"/>
      <c r="Z12" s="412"/>
      <c r="AA12" s="304"/>
      <c r="AB12" s="304"/>
      <c r="AC12" s="284"/>
      <c r="AD12" s="284"/>
      <c r="AE12" s="299"/>
      <c r="AF12" s="192" t="s">
        <v>94</v>
      </c>
      <c r="AG12" s="289"/>
      <c r="AH12" s="282"/>
      <c r="AI12" s="282"/>
      <c r="AJ12" s="282"/>
      <c r="AK12" s="417"/>
      <c r="AL12" s="417"/>
      <c r="AM12" s="417"/>
      <c r="AN12" s="418"/>
    </row>
    <row r="13" spans="1:53" s="57" customFormat="1" ht="18.75" customHeight="1" x14ac:dyDescent="0.2">
      <c r="A13" s="150">
        <v>1</v>
      </c>
      <c r="B13" s="134"/>
      <c r="C13" s="133"/>
      <c r="D13" s="134"/>
      <c r="E13" s="142"/>
      <c r="F13" s="143"/>
      <c r="G13" s="189">
        <f t="shared" ref="G13:G37" si="0">(DAY(E13)&gt;1)*(MIN(F13+1,DATE(YEAR(E13), MONTH(E13)+1,1))-E13) + 30*MAX(,12*(YEAR(F13)-YEAR(E13))+MONTH(F13)-MONTH(E13)+(DAY(E13)=1)-(DAY(F13+1)&gt;1)) + DAY(F13)*(DAY(F13+1)&gt;1)*(1-(DAY(E13)&gt;1)*(TEXT(E13,"JJJJMM")=TEXT(F13,"JJJJMM")))</f>
        <v>0</v>
      </c>
      <c r="H13" s="268" t="s">
        <v>89</v>
      </c>
      <c r="I13" s="144"/>
      <c r="J13" s="147"/>
      <c r="K13" s="189">
        <f>(DAY(I13)&gt;1)*(MIN(J13+1,DATE(YEAR(I13), MONTH(I13)+1,1))-I13) + 30*MAX(,12*(YEAR(J13)-YEAR(I13))+MONTH(J13)-MONTH(I13)+(DAY(I13)=1)-(DAY(J13+1)&gt;1)) + DAY(J13)*(DAY(J13+1)&gt;1)*(1-(DAY(I13)&gt;1)*(TEXT(I13,"JJJJMM")=TEXT(J13,"JJJJMM")))</f>
        <v>0</v>
      </c>
      <c r="L13" s="138">
        <f>IF(I13&gt;=E13,I13,E13)</f>
        <v>0</v>
      </c>
      <c r="M13" s="139">
        <f t="shared" ref="M13:M37" si="1">IF($G$6&gt;=L13,$G$6,L13)</f>
        <v>0</v>
      </c>
      <c r="N13" s="109">
        <f>IF(AND(F13="",J13&lt;&gt;""),J13,IF(J13&lt;=F13,J13,F13))</f>
        <v>0</v>
      </c>
      <c r="O13" s="46">
        <f>IF($K$6&lt;=N13,$K$6,N13)</f>
        <v>0</v>
      </c>
      <c r="P13" s="54">
        <f>IF(M13&gt;O13,"0",((DAY(M13)&gt;1)*(MIN(O13+1,DATE(YEAR(M13), MONTH(M13)+1,1))-M13) + 30*MAX(,12*(YEAR(O13)-YEAR(M13))+MONTH(O13)-MONTH(M13)+(DAY(M13)=1)-(DAY(O13+1)&gt;1)) + DAY(O13)*(DAY(O13+1)&gt;1)*(1-(DAY(M13)&gt;1)*(TEXT(M13,"JJJJMM")=TEXT(O13,"JJJJMM")))))</f>
        <v>0</v>
      </c>
      <c r="Q13" s="113">
        <f t="shared" ref="Q13:Q38" si="2">IF(P13&gt;I13,P13,I13)</f>
        <v>0</v>
      </c>
      <c r="R13" s="123">
        <f>SUM(S13:Z13)</f>
        <v>0</v>
      </c>
      <c r="S13" s="44" t="str">
        <f>IF(AND(O13&lt;$F$269,H13="ALG II - familienversichert",,$H$5&lt;&gt;"Richtlinie über die Gewährung von Zuwendungen zur Förderung von Jugendwerkstätten"),P13*($I$268/30),"")</f>
        <v/>
      </c>
      <c r="T13" s="43" t="str">
        <f>IF(AND(O13&gt;$G$268,H13="ALG II - familienversichert",,$H$5&lt;&gt;"Richtlinie über die Gewährung von Zuwendungen zur Förderung von Jugendwerkstätten"),P13*($I$269/30),"")</f>
        <v/>
      </c>
      <c r="U13" s="44" t="str">
        <f t="shared" ref="U13:U37" si="3">IF(AND(O13&lt;$F$269,H13="ALG II - pflichtversichert"),P13*($K$268/30),"")</f>
        <v/>
      </c>
      <c r="V13" s="43" t="str">
        <f t="shared" ref="V13:V37" si="4">IF(AND(O13&gt;$G$268,H13="ALG II - pflichtversichert"),P13*($K$269/30),"")</f>
        <v/>
      </c>
      <c r="W13" s="145" t="str">
        <f t="shared" ref="W13:W37" si="5">IF(AND(O13&lt;$F$269,H13="ALG I"),P13*($K$268/30),"")</f>
        <v/>
      </c>
      <c r="X13" s="145" t="str">
        <f t="shared" ref="X13:X37" si="6">IF(AND(O13&gt;$G$268,H13="ALG I"),P13*($K$269/30),"")</f>
        <v/>
      </c>
      <c r="Y13" s="103" t="str">
        <f t="shared" ref="Y13:Y37" si="7">IF(AND($AM$7&lt;$F$269,$H$5="Richtlinie über die Gewährung von Zuwendungen zur Förderung von Jugendwerkstätten"),$P13*($I$268/30),"")</f>
        <v/>
      </c>
      <c r="Z13" s="104" t="str">
        <f t="shared" ref="Z13:Z37" si="8">IF(AND($AM$7&gt;=$F$269,$H$5="Richtlinie über die Gewährung von Zuwendungen zur Förderung von Jugendwerkstätten"),$P13*($I$269/30),"")</f>
        <v/>
      </c>
      <c r="AA13" s="44" t="str">
        <f t="shared" ref="AA13:AA37" si="9">IF(AND($AM$7&gt;=$F$269,$H13="ALG II - familienversichert"),$P13*($I$269/30),"")</f>
        <v/>
      </c>
      <c r="AB13" s="44">
        <f t="shared" ref="AB13:AB37" si="10">IF(AND($AM$7&lt;$F$269,$H13="ALG II - familienversichert"),$P13*($I$268/30),)</f>
        <v>0</v>
      </c>
      <c r="AC13" s="43" t="str">
        <f t="shared" ref="AC13:AC37" si="11">IF(AND($AM$7&gt;=$F$269,$H13="ALG II - pflichtversichert"),$P13*($K$269/30),"")</f>
        <v/>
      </c>
      <c r="AD13" s="43" t="str">
        <f t="shared" ref="AD13:AD37" si="12">IF(AND($AM$7&lt;$F$269,$H13="ALG II - pflichtversichert"),$P13*($K$268/30),"")</f>
        <v/>
      </c>
      <c r="AE13" s="146" t="str">
        <f t="shared" ref="AE13:AE37" si="13">IF(AND($AM$7&gt;=$F$269,$H13="ALG I"),$P13*($K$269/30),"")</f>
        <v/>
      </c>
      <c r="AF13" s="146" t="str">
        <f t="shared" ref="AF13:AF37" si="14">IF(AND($AM$7&lt;$F$269,$H13="ALG I"),$P13*($K$268/30),"")</f>
        <v/>
      </c>
      <c r="AG13" s="105">
        <f>IF($H$5="Richtlinie über die Gewährung von Zuwendungen zur Förderung von Jugendwerkstätten",SUM(Y13:Z13),SUM(AA13:AF13))</f>
        <v>0</v>
      </c>
      <c r="AH13" s="202">
        <f>IF(AG13&lt;0,0,AG13)</f>
        <v>0</v>
      </c>
      <c r="AI13" s="215"/>
      <c r="AJ13" s="203">
        <f>AH13-AI13</f>
        <v>0</v>
      </c>
      <c r="AK13" s="419"/>
      <c r="AL13" s="420"/>
      <c r="AM13" s="420"/>
      <c r="AN13" s="421"/>
    </row>
    <row r="14" spans="1:53" s="57" customFormat="1" ht="18.75" customHeight="1" x14ac:dyDescent="0.2">
      <c r="A14" s="150">
        <f>A13+1</f>
        <v>2</v>
      </c>
      <c r="B14" s="134"/>
      <c r="C14" s="135"/>
      <c r="D14" s="135"/>
      <c r="E14" s="144"/>
      <c r="F14" s="147"/>
      <c r="G14" s="189">
        <f t="shared" si="0"/>
        <v>0</v>
      </c>
      <c r="H14" s="268" t="s">
        <v>89</v>
      </c>
      <c r="I14" s="144"/>
      <c r="J14" s="147"/>
      <c r="K14" s="189">
        <f t="shared" ref="K14:K37" si="15">(DAY(I14)&gt;1)*(MIN(J14+1,DATE(YEAR(I14), MONTH(I14)+1,1))-I14) + 30*MAX(,12*(YEAR(J14)-YEAR(I14))+MONTH(J14)-MONTH(I14)+(DAY(I14)=1)-(DAY(J14+1)&gt;1)) + DAY(J14)*(DAY(J14+1)&gt;1)*(1-(DAY(I14)&gt;1)*(TEXT(I14,"JJJJMM")=TEXT(J14,"JJJJMM")))</f>
        <v>0</v>
      </c>
      <c r="L14" s="138">
        <f>IF(I14&gt;=E14,I14,E14)</f>
        <v>0</v>
      </c>
      <c r="M14" s="139">
        <f t="shared" si="1"/>
        <v>0</v>
      </c>
      <c r="N14" s="109">
        <f t="shared" ref="N14:N37" si="16">IF(AND(F14="",J14&lt;&gt;""),J14,IF(J14&lt;=F14,J14,F14))</f>
        <v>0</v>
      </c>
      <c r="O14" s="46">
        <f t="shared" ref="O14:O37" si="17">IF($K$6&lt;=N14,$K$6,N14)</f>
        <v>0</v>
      </c>
      <c r="P14" s="54">
        <f t="shared" ref="P14:P37" si="18">IF(M14&gt;O14,"0",((DAY(M14)&gt;1)*(MIN(O14+1,DATE(YEAR(M14), MONTH(M14)+1,1))-M14) + 30*MAX(,12*(YEAR(O14)-YEAR(M14))+MONTH(O14)-MONTH(M14)+(DAY(M14)=1)-(DAY(O14+1)&gt;1)) + DAY(O14)*(DAY(O14+1)&gt;1)*(1-(DAY(M14)&gt;1)*(TEXT(M14,"JJJJMM")=TEXT(O14,"JJJJMM")))))</f>
        <v>0</v>
      </c>
      <c r="Q14" s="113">
        <f t="shared" si="2"/>
        <v>0</v>
      </c>
      <c r="R14" s="123">
        <f>SUM(S14:Z14)</f>
        <v>0</v>
      </c>
      <c r="S14" s="146" t="str">
        <f t="shared" ref="S14:S37" si="19">IF(AND(O14&lt;$F$269,H14="ALG II - familienversichert",,$H$5&lt;&gt;"Richtlinie über die Gewährung von Zuwendungen zur Förderung von Jugendwerkstätten"),P14*($I$268/30),"")</f>
        <v/>
      </c>
      <c r="T14" s="145" t="str">
        <f t="shared" ref="T14:T37" si="20">IF(AND(O14&gt;$G$268,H14="ALG II - familienversichert",,$H$5&lt;&gt;"Richtlinie über die Gewährung von Zuwendungen zur Förderung von Jugendwerkstätten"),P14*($I$269/30),"")</f>
        <v/>
      </c>
      <c r="U14" s="146" t="str">
        <f t="shared" si="3"/>
        <v/>
      </c>
      <c r="V14" s="145" t="str">
        <f t="shared" si="4"/>
        <v/>
      </c>
      <c r="W14" s="145" t="str">
        <f t="shared" si="5"/>
        <v/>
      </c>
      <c r="X14" s="145" t="str">
        <f t="shared" si="6"/>
        <v/>
      </c>
      <c r="Y14" s="148" t="str">
        <f t="shared" si="7"/>
        <v/>
      </c>
      <c r="Z14" s="149" t="str">
        <f t="shared" si="8"/>
        <v/>
      </c>
      <c r="AA14" s="146" t="str">
        <f t="shared" si="9"/>
        <v/>
      </c>
      <c r="AB14" s="146">
        <f t="shared" si="10"/>
        <v>0</v>
      </c>
      <c r="AC14" s="145" t="str">
        <f t="shared" si="11"/>
        <v/>
      </c>
      <c r="AD14" s="145" t="str">
        <f t="shared" si="12"/>
        <v/>
      </c>
      <c r="AE14" s="146" t="str">
        <f t="shared" si="13"/>
        <v/>
      </c>
      <c r="AF14" s="146" t="str">
        <f t="shared" si="14"/>
        <v/>
      </c>
      <c r="AG14" s="105">
        <f t="shared" ref="AG14:AG37" si="21">IF($H$5="Richtlinie über die Gewährung von Zuwendungen zur Förderung von Jugendwerkstätten",SUM(Y14:Z14),SUM(AA14:AF14))</f>
        <v>0</v>
      </c>
      <c r="AH14" s="202">
        <f t="shared" ref="AH14:AH37" si="22">IF(AG14&lt;0,0,AG14)</f>
        <v>0</v>
      </c>
      <c r="AI14" s="215"/>
      <c r="AJ14" s="203">
        <f t="shared" ref="AJ14:AJ37" si="23">AH14-AI14</f>
        <v>0</v>
      </c>
      <c r="AK14" s="419"/>
      <c r="AL14" s="420"/>
      <c r="AM14" s="420"/>
      <c r="AN14" s="421"/>
    </row>
    <row r="15" spans="1:53" s="57" customFormat="1" ht="18.75" customHeight="1" x14ac:dyDescent="0.2">
      <c r="A15" s="150">
        <f t="shared" ref="A15:A37" si="24">A14+1</f>
        <v>3</v>
      </c>
      <c r="B15" s="134"/>
      <c r="C15" s="135"/>
      <c r="D15" s="135"/>
      <c r="E15" s="144"/>
      <c r="F15" s="147"/>
      <c r="G15" s="189">
        <f t="shared" si="0"/>
        <v>0</v>
      </c>
      <c r="H15" s="268" t="s">
        <v>89</v>
      </c>
      <c r="I15" s="144"/>
      <c r="J15" s="147"/>
      <c r="K15" s="189">
        <f t="shared" si="15"/>
        <v>0</v>
      </c>
      <c r="L15" s="138">
        <f t="shared" ref="L15:L31" si="25">IF(I15&gt;=E15,I15,E15)</f>
        <v>0</v>
      </c>
      <c r="M15" s="139">
        <f t="shared" si="1"/>
        <v>0</v>
      </c>
      <c r="N15" s="109">
        <f t="shared" si="16"/>
        <v>0</v>
      </c>
      <c r="O15" s="46">
        <f t="shared" si="17"/>
        <v>0</v>
      </c>
      <c r="P15" s="54">
        <f t="shared" si="18"/>
        <v>0</v>
      </c>
      <c r="Q15" s="113">
        <f t="shared" si="2"/>
        <v>0</v>
      </c>
      <c r="R15" s="123">
        <f t="shared" ref="R15:R31" si="26">SUM(S15:Z15)</f>
        <v>0</v>
      </c>
      <c r="S15" s="146" t="str">
        <f t="shared" si="19"/>
        <v/>
      </c>
      <c r="T15" s="145" t="str">
        <f t="shared" si="20"/>
        <v/>
      </c>
      <c r="U15" s="146" t="str">
        <f t="shared" si="3"/>
        <v/>
      </c>
      <c r="V15" s="145" t="str">
        <f t="shared" si="4"/>
        <v/>
      </c>
      <c r="W15" s="145" t="str">
        <f t="shared" si="5"/>
        <v/>
      </c>
      <c r="X15" s="145" t="str">
        <f t="shared" si="6"/>
        <v/>
      </c>
      <c r="Y15" s="148" t="str">
        <f t="shared" si="7"/>
        <v/>
      </c>
      <c r="Z15" s="149" t="str">
        <f t="shared" si="8"/>
        <v/>
      </c>
      <c r="AA15" s="146" t="str">
        <f t="shared" si="9"/>
        <v/>
      </c>
      <c r="AB15" s="146">
        <f t="shared" si="10"/>
        <v>0</v>
      </c>
      <c r="AC15" s="145" t="str">
        <f t="shared" si="11"/>
        <v/>
      </c>
      <c r="AD15" s="145" t="str">
        <f t="shared" si="12"/>
        <v/>
      </c>
      <c r="AE15" s="146" t="str">
        <f t="shared" si="13"/>
        <v/>
      </c>
      <c r="AF15" s="146" t="str">
        <f t="shared" si="14"/>
        <v/>
      </c>
      <c r="AG15" s="105">
        <f t="shared" si="21"/>
        <v>0</v>
      </c>
      <c r="AH15" s="202">
        <f t="shared" si="22"/>
        <v>0</v>
      </c>
      <c r="AI15" s="215"/>
      <c r="AJ15" s="203">
        <f t="shared" si="23"/>
        <v>0</v>
      </c>
      <c r="AK15" s="419"/>
      <c r="AL15" s="420"/>
      <c r="AM15" s="420"/>
      <c r="AN15" s="421"/>
    </row>
    <row r="16" spans="1:53" s="57" customFormat="1" ht="18.75" customHeight="1" x14ac:dyDescent="0.2">
      <c r="A16" s="150">
        <f t="shared" si="24"/>
        <v>4</v>
      </c>
      <c r="B16" s="134"/>
      <c r="C16" s="135"/>
      <c r="D16" s="135"/>
      <c r="E16" s="144"/>
      <c r="F16" s="147"/>
      <c r="G16" s="189">
        <f t="shared" si="0"/>
        <v>0</v>
      </c>
      <c r="H16" s="268" t="s">
        <v>89</v>
      </c>
      <c r="I16" s="144"/>
      <c r="J16" s="147"/>
      <c r="K16" s="189">
        <f t="shared" si="15"/>
        <v>0</v>
      </c>
      <c r="L16" s="138">
        <f t="shared" si="25"/>
        <v>0</v>
      </c>
      <c r="M16" s="139">
        <f t="shared" si="1"/>
        <v>0</v>
      </c>
      <c r="N16" s="109">
        <f t="shared" si="16"/>
        <v>0</v>
      </c>
      <c r="O16" s="46">
        <f t="shared" si="17"/>
        <v>0</v>
      </c>
      <c r="P16" s="54">
        <f t="shared" si="18"/>
        <v>0</v>
      </c>
      <c r="Q16" s="113">
        <f t="shared" si="2"/>
        <v>0</v>
      </c>
      <c r="R16" s="123">
        <f t="shared" si="26"/>
        <v>0</v>
      </c>
      <c r="S16" s="146" t="str">
        <f t="shared" si="19"/>
        <v/>
      </c>
      <c r="T16" s="145" t="str">
        <f t="shared" si="20"/>
        <v/>
      </c>
      <c r="U16" s="146" t="str">
        <f t="shared" si="3"/>
        <v/>
      </c>
      <c r="V16" s="145" t="str">
        <f t="shared" si="4"/>
        <v/>
      </c>
      <c r="W16" s="145" t="str">
        <f t="shared" si="5"/>
        <v/>
      </c>
      <c r="X16" s="145" t="str">
        <f t="shared" si="6"/>
        <v/>
      </c>
      <c r="Y16" s="148" t="str">
        <f t="shared" si="7"/>
        <v/>
      </c>
      <c r="Z16" s="149" t="str">
        <f t="shared" si="8"/>
        <v/>
      </c>
      <c r="AA16" s="146" t="str">
        <f t="shared" si="9"/>
        <v/>
      </c>
      <c r="AB16" s="146">
        <f t="shared" si="10"/>
        <v>0</v>
      </c>
      <c r="AC16" s="145" t="str">
        <f t="shared" si="11"/>
        <v/>
      </c>
      <c r="AD16" s="145" t="str">
        <f t="shared" si="12"/>
        <v/>
      </c>
      <c r="AE16" s="146" t="str">
        <f t="shared" si="13"/>
        <v/>
      </c>
      <c r="AF16" s="146" t="str">
        <f t="shared" si="14"/>
        <v/>
      </c>
      <c r="AG16" s="105">
        <f t="shared" si="21"/>
        <v>0</v>
      </c>
      <c r="AH16" s="202">
        <f t="shared" si="22"/>
        <v>0</v>
      </c>
      <c r="AI16" s="215"/>
      <c r="AJ16" s="203">
        <f t="shared" si="23"/>
        <v>0</v>
      </c>
      <c r="AK16" s="419"/>
      <c r="AL16" s="420"/>
      <c r="AM16" s="420"/>
      <c r="AN16" s="421"/>
    </row>
    <row r="17" spans="1:40" s="57" customFormat="1" ht="18.75" customHeight="1" x14ac:dyDescent="0.2">
      <c r="A17" s="150">
        <f t="shared" si="24"/>
        <v>5</v>
      </c>
      <c r="B17" s="134"/>
      <c r="C17" s="135"/>
      <c r="D17" s="135"/>
      <c r="E17" s="144"/>
      <c r="F17" s="147"/>
      <c r="G17" s="189">
        <f t="shared" si="0"/>
        <v>0</v>
      </c>
      <c r="H17" s="268" t="s">
        <v>89</v>
      </c>
      <c r="I17" s="144"/>
      <c r="J17" s="147"/>
      <c r="K17" s="189">
        <f t="shared" si="15"/>
        <v>0</v>
      </c>
      <c r="L17" s="138">
        <f t="shared" si="25"/>
        <v>0</v>
      </c>
      <c r="M17" s="139">
        <f t="shared" si="1"/>
        <v>0</v>
      </c>
      <c r="N17" s="109">
        <f t="shared" si="16"/>
        <v>0</v>
      </c>
      <c r="O17" s="46">
        <f t="shared" si="17"/>
        <v>0</v>
      </c>
      <c r="P17" s="54">
        <f t="shared" si="18"/>
        <v>0</v>
      </c>
      <c r="Q17" s="113">
        <f t="shared" si="2"/>
        <v>0</v>
      </c>
      <c r="R17" s="123">
        <f t="shared" si="26"/>
        <v>0</v>
      </c>
      <c r="S17" s="146" t="str">
        <f t="shared" si="19"/>
        <v/>
      </c>
      <c r="T17" s="145" t="str">
        <f t="shared" si="20"/>
        <v/>
      </c>
      <c r="U17" s="146" t="str">
        <f t="shared" si="3"/>
        <v/>
      </c>
      <c r="V17" s="145" t="str">
        <f t="shared" si="4"/>
        <v/>
      </c>
      <c r="W17" s="145" t="str">
        <f t="shared" si="5"/>
        <v/>
      </c>
      <c r="X17" s="145" t="str">
        <f t="shared" si="6"/>
        <v/>
      </c>
      <c r="Y17" s="148" t="str">
        <f t="shared" si="7"/>
        <v/>
      </c>
      <c r="Z17" s="149" t="str">
        <f t="shared" si="8"/>
        <v/>
      </c>
      <c r="AA17" s="146" t="str">
        <f t="shared" si="9"/>
        <v/>
      </c>
      <c r="AB17" s="146">
        <f t="shared" si="10"/>
        <v>0</v>
      </c>
      <c r="AC17" s="145" t="str">
        <f t="shared" si="11"/>
        <v/>
      </c>
      <c r="AD17" s="145" t="str">
        <f t="shared" si="12"/>
        <v/>
      </c>
      <c r="AE17" s="146" t="str">
        <f t="shared" si="13"/>
        <v/>
      </c>
      <c r="AF17" s="146" t="str">
        <f t="shared" si="14"/>
        <v/>
      </c>
      <c r="AG17" s="105">
        <f t="shared" si="21"/>
        <v>0</v>
      </c>
      <c r="AH17" s="202">
        <f t="shared" si="22"/>
        <v>0</v>
      </c>
      <c r="AI17" s="215"/>
      <c r="AJ17" s="203">
        <f t="shared" si="23"/>
        <v>0</v>
      </c>
      <c r="AK17" s="419"/>
      <c r="AL17" s="420"/>
      <c r="AM17" s="420"/>
      <c r="AN17" s="421"/>
    </row>
    <row r="18" spans="1:40" s="57" customFormat="1" ht="18.75" customHeight="1" x14ac:dyDescent="0.2">
      <c r="A18" s="150">
        <f t="shared" si="24"/>
        <v>6</v>
      </c>
      <c r="B18" s="134"/>
      <c r="C18" s="135"/>
      <c r="D18" s="135"/>
      <c r="E18" s="144"/>
      <c r="F18" s="147"/>
      <c r="G18" s="189">
        <f t="shared" si="0"/>
        <v>0</v>
      </c>
      <c r="H18" s="268" t="s">
        <v>89</v>
      </c>
      <c r="I18" s="144"/>
      <c r="J18" s="147"/>
      <c r="K18" s="189">
        <f t="shared" si="15"/>
        <v>0</v>
      </c>
      <c r="L18" s="138">
        <f t="shared" si="25"/>
        <v>0</v>
      </c>
      <c r="M18" s="139">
        <f t="shared" si="1"/>
        <v>0</v>
      </c>
      <c r="N18" s="109">
        <f t="shared" si="16"/>
        <v>0</v>
      </c>
      <c r="O18" s="46">
        <f t="shared" si="17"/>
        <v>0</v>
      </c>
      <c r="P18" s="54">
        <f t="shared" si="18"/>
        <v>0</v>
      </c>
      <c r="Q18" s="113">
        <f t="shared" si="2"/>
        <v>0</v>
      </c>
      <c r="R18" s="123">
        <f t="shared" si="26"/>
        <v>0</v>
      </c>
      <c r="S18" s="146" t="str">
        <f t="shared" si="19"/>
        <v/>
      </c>
      <c r="T18" s="145" t="str">
        <f t="shared" si="20"/>
        <v/>
      </c>
      <c r="U18" s="146" t="str">
        <f t="shared" si="3"/>
        <v/>
      </c>
      <c r="V18" s="145" t="str">
        <f t="shared" si="4"/>
        <v/>
      </c>
      <c r="W18" s="145" t="str">
        <f t="shared" si="5"/>
        <v/>
      </c>
      <c r="X18" s="145" t="str">
        <f t="shared" si="6"/>
        <v/>
      </c>
      <c r="Y18" s="148" t="str">
        <f t="shared" si="7"/>
        <v/>
      </c>
      <c r="Z18" s="149" t="str">
        <f t="shared" si="8"/>
        <v/>
      </c>
      <c r="AA18" s="146" t="str">
        <f t="shared" si="9"/>
        <v/>
      </c>
      <c r="AB18" s="146">
        <f t="shared" si="10"/>
        <v>0</v>
      </c>
      <c r="AC18" s="145" t="str">
        <f t="shared" si="11"/>
        <v/>
      </c>
      <c r="AD18" s="145" t="str">
        <f t="shared" si="12"/>
        <v/>
      </c>
      <c r="AE18" s="146" t="str">
        <f t="shared" si="13"/>
        <v/>
      </c>
      <c r="AF18" s="146" t="str">
        <f t="shared" si="14"/>
        <v/>
      </c>
      <c r="AG18" s="105">
        <f t="shared" si="21"/>
        <v>0</v>
      </c>
      <c r="AH18" s="202">
        <f t="shared" si="22"/>
        <v>0</v>
      </c>
      <c r="AI18" s="215"/>
      <c r="AJ18" s="203">
        <f t="shared" si="23"/>
        <v>0</v>
      </c>
      <c r="AK18" s="419"/>
      <c r="AL18" s="420"/>
      <c r="AM18" s="420"/>
      <c r="AN18" s="421"/>
    </row>
    <row r="19" spans="1:40" s="57" customFormat="1" ht="18.75" customHeight="1" x14ac:dyDescent="0.2">
      <c r="A19" s="150">
        <f t="shared" si="24"/>
        <v>7</v>
      </c>
      <c r="B19" s="134"/>
      <c r="C19" s="135"/>
      <c r="D19" s="135"/>
      <c r="E19" s="144"/>
      <c r="F19" s="147"/>
      <c r="G19" s="189">
        <f t="shared" si="0"/>
        <v>0</v>
      </c>
      <c r="H19" s="268" t="s">
        <v>89</v>
      </c>
      <c r="I19" s="144"/>
      <c r="J19" s="147"/>
      <c r="K19" s="189">
        <f t="shared" si="15"/>
        <v>0</v>
      </c>
      <c r="L19" s="138">
        <f t="shared" si="25"/>
        <v>0</v>
      </c>
      <c r="M19" s="139">
        <f t="shared" si="1"/>
        <v>0</v>
      </c>
      <c r="N19" s="109">
        <f t="shared" si="16"/>
        <v>0</v>
      </c>
      <c r="O19" s="46">
        <f t="shared" si="17"/>
        <v>0</v>
      </c>
      <c r="P19" s="54">
        <f t="shared" si="18"/>
        <v>0</v>
      </c>
      <c r="Q19" s="113">
        <f t="shared" si="2"/>
        <v>0</v>
      </c>
      <c r="R19" s="123">
        <f t="shared" si="26"/>
        <v>0</v>
      </c>
      <c r="S19" s="146" t="str">
        <f t="shared" si="19"/>
        <v/>
      </c>
      <c r="T19" s="145" t="str">
        <f t="shared" si="20"/>
        <v/>
      </c>
      <c r="U19" s="146" t="str">
        <f t="shared" si="3"/>
        <v/>
      </c>
      <c r="V19" s="145" t="str">
        <f t="shared" si="4"/>
        <v/>
      </c>
      <c r="W19" s="145" t="str">
        <f t="shared" si="5"/>
        <v/>
      </c>
      <c r="X19" s="145" t="str">
        <f t="shared" si="6"/>
        <v/>
      </c>
      <c r="Y19" s="148" t="str">
        <f t="shared" si="7"/>
        <v/>
      </c>
      <c r="Z19" s="149" t="str">
        <f t="shared" si="8"/>
        <v/>
      </c>
      <c r="AA19" s="146" t="str">
        <f t="shared" si="9"/>
        <v/>
      </c>
      <c r="AB19" s="146">
        <f t="shared" si="10"/>
        <v>0</v>
      </c>
      <c r="AC19" s="145" t="str">
        <f t="shared" si="11"/>
        <v/>
      </c>
      <c r="AD19" s="145" t="str">
        <f t="shared" si="12"/>
        <v/>
      </c>
      <c r="AE19" s="146" t="str">
        <f t="shared" si="13"/>
        <v/>
      </c>
      <c r="AF19" s="146" t="str">
        <f t="shared" si="14"/>
        <v/>
      </c>
      <c r="AG19" s="105">
        <f t="shared" si="21"/>
        <v>0</v>
      </c>
      <c r="AH19" s="202">
        <f t="shared" si="22"/>
        <v>0</v>
      </c>
      <c r="AI19" s="215"/>
      <c r="AJ19" s="203">
        <f t="shared" si="23"/>
        <v>0</v>
      </c>
      <c r="AK19" s="419"/>
      <c r="AL19" s="420"/>
      <c r="AM19" s="420"/>
      <c r="AN19" s="421"/>
    </row>
    <row r="20" spans="1:40" s="57" customFormat="1" ht="18.75" customHeight="1" x14ac:dyDescent="0.2">
      <c r="A20" s="150">
        <f t="shared" si="24"/>
        <v>8</v>
      </c>
      <c r="B20" s="134"/>
      <c r="C20" s="135"/>
      <c r="D20" s="135"/>
      <c r="E20" s="144"/>
      <c r="F20" s="147"/>
      <c r="G20" s="189">
        <f t="shared" si="0"/>
        <v>0</v>
      </c>
      <c r="H20" s="268" t="s">
        <v>89</v>
      </c>
      <c r="I20" s="144"/>
      <c r="J20" s="147"/>
      <c r="K20" s="189">
        <f t="shared" si="15"/>
        <v>0</v>
      </c>
      <c r="L20" s="138">
        <f t="shared" si="25"/>
        <v>0</v>
      </c>
      <c r="M20" s="139">
        <f t="shared" si="1"/>
        <v>0</v>
      </c>
      <c r="N20" s="109">
        <f t="shared" si="16"/>
        <v>0</v>
      </c>
      <c r="O20" s="46">
        <f t="shared" si="17"/>
        <v>0</v>
      </c>
      <c r="P20" s="54">
        <f t="shared" si="18"/>
        <v>0</v>
      </c>
      <c r="Q20" s="113">
        <f t="shared" si="2"/>
        <v>0</v>
      </c>
      <c r="R20" s="123">
        <f t="shared" si="26"/>
        <v>0</v>
      </c>
      <c r="S20" s="146" t="str">
        <f t="shared" si="19"/>
        <v/>
      </c>
      <c r="T20" s="145" t="str">
        <f t="shared" si="20"/>
        <v/>
      </c>
      <c r="U20" s="146" t="str">
        <f t="shared" si="3"/>
        <v/>
      </c>
      <c r="V20" s="145" t="str">
        <f t="shared" si="4"/>
        <v/>
      </c>
      <c r="W20" s="145" t="str">
        <f t="shared" si="5"/>
        <v/>
      </c>
      <c r="X20" s="145" t="str">
        <f t="shared" si="6"/>
        <v/>
      </c>
      <c r="Y20" s="148" t="str">
        <f t="shared" si="7"/>
        <v/>
      </c>
      <c r="Z20" s="149" t="str">
        <f t="shared" si="8"/>
        <v/>
      </c>
      <c r="AA20" s="146" t="str">
        <f t="shared" si="9"/>
        <v/>
      </c>
      <c r="AB20" s="146">
        <f t="shared" si="10"/>
        <v>0</v>
      </c>
      <c r="AC20" s="145" t="str">
        <f t="shared" si="11"/>
        <v/>
      </c>
      <c r="AD20" s="145" t="str">
        <f t="shared" si="12"/>
        <v/>
      </c>
      <c r="AE20" s="146" t="str">
        <f t="shared" si="13"/>
        <v/>
      </c>
      <c r="AF20" s="146" t="str">
        <f t="shared" si="14"/>
        <v/>
      </c>
      <c r="AG20" s="105">
        <f t="shared" si="21"/>
        <v>0</v>
      </c>
      <c r="AH20" s="202">
        <f t="shared" si="22"/>
        <v>0</v>
      </c>
      <c r="AI20" s="215"/>
      <c r="AJ20" s="203">
        <f t="shared" si="23"/>
        <v>0</v>
      </c>
      <c r="AK20" s="419"/>
      <c r="AL20" s="420"/>
      <c r="AM20" s="420"/>
      <c r="AN20" s="421"/>
    </row>
    <row r="21" spans="1:40" s="57" customFormat="1" ht="18.75" customHeight="1" x14ac:dyDescent="0.2">
      <c r="A21" s="150">
        <f t="shared" si="24"/>
        <v>9</v>
      </c>
      <c r="B21" s="134"/>
      <c r="C21" s="135"/>
      <c r="D21" s="135"/>
      <c r="E21" s="144"/>
      <c r="F21" s="147"/>
      <c r="G21" s="189">
        <f t="shared" si="0"/>
        <v>0</v>
      </c>
      <c r="H21" s="268" t="s">
        <v>89</v>
      </c>
      <c r="I21" s="144"/>
      <c r="J21" s="147"/>
      <c r="K21" s="189">
        <f t="shared" si="15"/>
        <v>0</v>
      </c>
      <c r="L21" s="138">
        <f t="shared" si="25"/>
        <v>0</v>
      </c>
      <c r="M21" s="139">
        <f t="shared" si="1"/>
        <v>0</v>
      </c>
      <c r="N21" s="109">
        <f t="shared" si="16"/>
        <v>0</v>
      </c>
      <c r="O21" s="46">
        <f t="shared" si="17"/>
        <v>0</v>
      </c>
      <c r="P21" s="54">
        <f t="shared" si="18"/>
        <v>0</v>
      </c>
      <c r="Q21" s="113">
        <f t="shared" si="2"/>
        <v>0</v>
      </c>
      <c r="R21" s="123">
        <f t="shared" si="26"/>
        <v>0</v>
      </c>
      <c r="S21" s="146" t="str">
        <f t="shared" si="19"/>
        <v/>
      </c>
      <c r="T21" s="145" t="str">
        <f t="shared" si="20"/>
        <v/>
      </c>
      <c r="U21" s="146" t="str">
        <f t="shared" si="3"/>
        <v/>
      </c>
      <c r="V21" s="145" t="str">
        <f t="shared" si="4"/>
        <v/>
      </c>
      <c r="W21" s="145" t="str">
        <f t="shared" si="5"/>
        <v/>
      </c>
      <c r="X21" s="145" t="str">
        <f t="shared" si="6"/>
        <v/>
      </c>
      <c r="Y21" s="148" t="str">
        <f t="shared" si="7"/>
        <v/>
      </c>
      <c r="Z21" s="149" t="str">
        <f t="shared" si="8"/>
        <v/>
      </c>
      <c r="AA21" s="146" t="str">
        <f t="shared" si="9"/>
        <v/>
      </c>
      <c r="AB21" s="146">
        <f t="shared" si="10"/>
        <v>0</v>
      </c>
      <c r="AC21" s="145" t="str">
        <f t="shared" si="11"/>
        <v/>
      </c>
      <c r="AD21" s="145" t="str">
        <f t="shared" si="12"/>
        <v/>
      </c>
      <c r="AE21" s="146" t="str">
        <f t="shared" si="13"/>
        <v/>
      </c>
      <c r="AF21" s="146" t="str">
        <f t="shared" si="14"/>
        <v/>
      </c>
      <c r="AG21" s="105">
        <f t="shared" si="21"/>
        <v>0</v>
      </c>
      <c r="AH21" s="202">
        <f t="shared" si="22"/>
        <v>0</v>
      </c>
      <c r="AI21" s="215"/>
      <c r="AJ21" s="203">
        <f t="shared" si="23"/>
        <v>0</v>
      </c>
      <c r="AK21" s="419"/>
      <c r="AL21" s="420"/>
      <c r="AM21" s="420"/>
      <c r="AN21" s="421"/>
    </row>
    <row r="22" spans="1:40" s="57" customFormat="1" ht="18.75" customHeight="1" x14ac:dyDescent="0.2">
      <c r="A22" s="150">
        <f t="shared" si="24"/>
        <v>10</v>
      </c>
      <c r="B22" s="134"/>
      <c r="C22" s="135"/>
      <c r="D22" s="135"/>
      <c r="E22" s="144"/>
      <c r="F22" s="147"/>
      <c r="G22" s="189">
        <f t="shared" si="0"/>
        <v>0</v>
      </c>
      <c r="H22" s="268" t="s">
        <v>89</v>
      </c>
      <c r="I22" s="144"/>
      <c r="J22" s="147"/>
      <c r="K22" s="189">
        <f t="shared" si="15"/>
        <v>0</v>
      </c>
      <c r="L22" s="138">
        <f>IF(I22&gt;=E22,I22,E22)</f>
        <v>0</v>
      </c>
      <c r="M22" s="139">
        <f t="shared" si="1"/>
        <v>0</v>
      </c>
      <c r="N22" s="109">
        <f t="shared" si="16"/>
        <v>0</v>
      </c>
      <c r="O22" s="46">
        <f t="shared" si="17"/>
        <v>0</v>
      </c>
      <c r="P22" s="54">
        <f t="shared" si="18"/>
        <v>0</v>
      </c>
      <c r="Q22" s="113">
        <f t="shared" si="2"/>
        <v>0</v>
      </c>
      <c r="R22" s="123">
        <f>SUM(S22:Z22)</f>
        <v>0</v>
      </c>
      <c r="S22" s="146" t="str">
        <f t="shared" si="19"/>
        <v/>
      </c>
      <c r="T22" s="145" t="str">
        <f t="shared" si="20"/>
        <v/>
      </c>
      <c r="U22" s="146" t="str">
        <f t="shared" si="3"/>
        <v/>
      </c>
      <c r="V22" s="145" t="str">
        <f t="shared" si="4"/>
        <v/>
      </c>
      <c r="W22" s="145" t="str">
        <f t="shared" si="5"/>
        <v/>
      </c>
      <c r="X22" s="145" t="str">
        <f t="shared" si="6"/>
        <v/>
      </c>
      <c r="Y22" s="148" t="str">
        <f t="shared" si="7"/>
        <v/>
      </c>
      <c r="Z22" s="149" t="str">
        <f t="shared" si="8"/>
        <v/>
      </c>
      <c r="AA22" s="146" t="str">
        <f t="shared" si="9"/>
        <v/>
      </c>
      <c r="AB22" s="146">
        <f t="shared" si="10"/>
        <v>0</v>
      </c>
      <c r="AC22" s="145" t="str">
        <f t="shared" si="11"/>
        <v/>
      </c>
      <c r="AD22" s="145" t="str">
        <f t="shared" si="12"/>
        <v/>
      </c>
      <c r="AE22" s="146" t="str">
        <f t="shared" si="13"/>
        <v/>
      </c>
      <c r="AF22" s="146" t="str">
        <f t="shared" si="14"/>
        <v/>
      </c>
      <c r="AG22" s="105">
        <f t="shared" si="21"/>
        <v>0</v>
      </c>
      <c r="AH22" s="202">
        <f>IF(AG22&lt;0,0,AG22)</f>
        <v>0</v>
      </c>
      <c r="AI22" s="215"/>
      <c r="AJ22" s="203">
        <f t="shared" si="23"/>
        <v>0</v>
      </c>
      <c r="AK22" s="419"/>
      <c r="AL22" s="420"/>
      <c r="AM22" s="420"/>
      <c r="AN22" s="421"/>
    </row>
    <row r="23" spans="1:40" s="57" customFormat="1" ht="18.75" customHeight="1" x14ac:dyDescent="0.2">
      <c r="A23" s="150">
        <f t="shared" si="24"/>
        <v>11</v>
      </c>
      <c r="B23" s="134"/>
      <c r="C23" s="135"/>
      <c r="D23" s="135"/>
      <c r="E23" s="144"/>
      <c r="F23" s="147"/>
      <c r="G23" s="189">
        <f t="shared" si="0"/>
        <v>0</v>
      </c>
      <c r="H23" s="268" t="s">
        <v>89</v>
      </c>
      <c r="I23" s="144"/>
      <c r="J23" s="147"/>
      <c r="K23" s="189">
        <f t="shared" si="15"/>
        <v>0</v>
      </c>
      <c r="L23" s="138">
        <f>IF(I23&gt;=E23,I23,E23)</f>
        <v>0</v>
      </c>
      <c r="M23" s="139">
        <f t="shared" si="1"/>
        <v>0</v>
      </c>
      <c r="N23" s="109">
        <f t="shared" si="16"/>
        <v>0</v>
      </c>
      <c r="O23" s="46">
        <f t="shared" si="17"/>
        <v>0</v>
      </c>
      <c r="P23" s="54">
        <f t="shared" si="18"/>
        <v>0</v>
      </c>
      <c r="Q23" s="113">
        <f t="shared" si="2"/>
        <v>0</v>
      </c>
      <c r="R23" s="123">
        <f>SUM(S23:Z23)</f>
        <v>0</v>
      </c>
      <c r="S23" s="146" t="str">
        <f t="shared" si="19"/>
        <v/>
      </c>
      <c r="T23" s="145" t="str">
        <f t="shared" si="20"/>
        <v/>
      </c>
      <c r="U23" s="146" t="str">
        <f t="shared" si="3"/>
        <v/>
      </c>
      <c r="V23" s="145" t="str">
        <f t="shared" si="4"/>
        <v/>
      </c>
      <c r="W23" s="145" t="str">
        <f t="shared" si="5"/>
        <v/>
      </c>
      <c r="X23" s="145" t="str">
        <f t="shared" si="6"/>
        <v/>
      </c>
      <c r="Y23" s="148" t="str">
        <f t="shared" si="7"/>
        <v/>
      </c>
      <c r="Z23" s="149" t="str">
        <f t="shared" si="8"/>
        <v/>
      </c>
      <c r="AA23" s="146" t="str">
        <f t="shared" si="9"/>
        <v/>
      </c>
      <c r="AB23" s="146">
        <f t="shared" si="10"/>
        <v>0</v>
      </c>
      <c r="AC23" s="145" t="str">
        <f t="shared" si="11"/>
        <v/>
      </c>
      <c r="AD23" s="145" t="str">
        <f t="shared" si="12"/>
        <v/>
      </c>
      <c r="AE23" s="146" t="str">
        <f t="shared" si="13"/>
        <v/>
      </c>
      <c r="AF23" s="146" t="str">
        <f t="shared" si="14"/>
        <v/>
      </c>
      <c r="AG23" s="105">
        <f t="shared" si="21"/>
        <v>0</v>
      </c>
      <c r="AH23" s="202">
        <f>IF(AG23&lt;0,0,AG23)</f>
        <v>0</v>
      </c>
      <c r="AI23" s="215"/>
      <c r="AJ23" s="203">
        <f t="shared" si="23"/>
        <v>0</v>
      </c>
      <c r="AK23" s="419"/>
      <c r="AL23" s="420"/>
      <c r="AM23" s="420"/>
      <c r="AN23" s="421"/>
    </row>
    <row r="24" spans="1:40" s="57" customFormat="1" ht="18.75" customHeight="1" x14ac:dyDescent="0.2">
      <c r="A24" s="150">
        <f t="shared" si="24"/>
        <v>12</v>
      </c>
      <c r="B24" s="134"/>
      <c r="C24" s="135"/>
      <c r="D24" s="135"/>
      <c r="E24" s="144"/>
      <c r="F24" s="147"/>
      <c r="G24" s="189">
        <f t="shared" si="0"/>
        <v>0</v>
      </c>
      <c r="H24" s="268" t="s">
        <v>89</v>
      </c>
      <c r="I24" s="144"/>
      <c r="J24" s="147"/>
      <c r="K24" s="189">
        <f t="shared" si="15"/>
        <v>0</v>
      </c>
      <c r="L24" s="138">
        <f>IF(I24&gt;=E24,I24,E24)</f>
        <v>0</v>
      </c>
      <c r="M24" s="139">
        <f t="shared" si="1"/>
        <v>0</v>
      </c>
      <c r="N24" s="109">
        <f t="shared" si="16"/>
        <v>0</v>
      </c>
      <c r="O24" s="46">
        <f t="shared" si="17"/>
        <v>0</v>
      </c>
      <c r="P24" s="54">
        <f t="shared" si="18"/>
        <v>0</v>
      </c>
      <c r="Q24" s="113">
        <f t="shared" si="2"/>
        <v>0</v>
      </c>
      <c r="R24" s="123">
        <f>SUM(S24:Z24)</f>
        <v>0</v>
      </c>
      <c r="S24" s="146" t="str">
        <f t="shared" si="19"/>
        <v/>
      </c>
      <c r="T24" s="145" t="str">
        <f t="shared" si="20"/>
        <v/>
      </c>
      <c r="U24" s="146" t="str">
        <f t="shared" si="3"/>
        <v/>
      </c>
      <c r="V24" s="145" t="str">
        <f t="shared" si="4"/>
        <v/>
      </c>
      <c r="W24" s="145" t="str">
        <f t="shared" si="5"/>
        <v/>
      </c>
      <c r="X24" s="145" t="str">
        <f t="shared" si="6"/>
        <v/>
      </c>
      <c r="Y24" s="148" t="str">
        <f t="shared" si="7"/>
        <v/>
      </c>
      <c r="Z24" s="149" t="str">
        <f t="shared" si="8"/>
        <v/>
      </c>
      <c r="AA24" s="146" t="str">
        <f t="shared" si="9"/>
        <v/>
      </c>
      <c r="AB24" s="146">
        <f t="shared" si="10"/>
        <v>0</v>
      </c>
      <c r="AC24" s="145" t="str">
        <f t="shared" si="11"/>
        <v/>
      </c>
      <c r="AD24" s="145" t="str">
        <f t="shared" si="12"/>
        <v/>
      </c>
      <c r="AE24" s="146" t="str">
        <f t="shared" si="13"/>
        <v/>
      </c>
      <c r="AF24" s="146" t="str">
        <f t="shared" si="14"/>
        <v/>
      </c>
      <c r="AG24" s="105">
        <f t="shared" si="21"/>
        <v>0</v>
      </c>
      <c r="AH24" s="202">
        <f>IF(AG24&lt;0,0,AG24)</f>
        <v>0</v>
      </c>
      <c r="AI24" s="215"/>
      <c r="AJ24" s="203">
        <f t="shared" si="23"/>
        <v>0</v>
      </c>
      <c r="AK24" s="419"/>
      <c r="AL24" s="420"/>
      <c r="AM24" s="420"/>
      <c r="AN24" s="421"/>
    </row>
    <row r="25" spans="1:40" s="57" customFormat="1" ht="18.75" customHeight="1" x14ac:dyDescent="0.2">
      <c r="A25" s="150">
        <f t="shared" si="24"/>
        <v>13</v>
      </c>
      <c r="B25" s="134"/>
      <c r="C25" s="135"/>
      <c r="D25" s="135"/>
      <c r="E25" s="144"/>
      <c r="F25" s="147"/>
      <c r="G25" s="189">
        <f t="shared" si="0"/>
        <v>0</v>
      </c>
      <c r="H25" s="268" t="s">
        <v>89</v>
      </c>
      <c r="I25" s="144"/>
      <c r="J25" s="147"/>
      <c r="K25" s="189">
        <f t="shared" si="15"/>
        <v>0</v>
      </c>
      <c r="L25" s="138">
        <f>IF(I25&gt;=E25,I25,E25)</f>
        <v>0</v>
      </c>
      <c r="M25" s="139">
        <f t="shared" si="1"/>
        <v>0</v>
      </c>
      <c r="N25" s="109">
        <f t="shared" si="16"/>
        <v>0</v>
      </c>
      <c r="O25" s="46">
        <f t="shared" si="17"/>
        <v>0</v>
      </c>
      <c r="P25" s="54">
        <f t="shared" si="18"/>
        <v>0</v>
      </c>
      <c r="Q25" s="113">
        <f t="shared" si="2"/>
        <v>0</v>
      </c>
      <c r="R25" s="123">
        <f>SUM(S25:Z25)</f>
        <v>0</v>
      </c>
      <c r="S25" s="146" t="str">
        <f t="shared" si="19"/>
        <v/>
      </c>
      <c r="T25" s="145" t="str">
        <f t="shared" si="20"/>
        <v/>
      </c>
      <c r="U25" s="146" t="str">
        <f t="shared" si="3"/>
        <v/>
      </c>
      <c r="V25" s="145" t="str">
        <f t="shared" si="4"/>
        <v/>
      </c>
      <c r="W25" s="145" t="str">
        <f t="shared" si="5"/>
        <v/>
      </c>
      <c r="X25" s="145" t="str">
        <f t="shared" si="6"/>
        <v/>
      </c>
      <c r="Y25" s="148" t="str">
        <f t="shared" si="7"/>
        <v/>
      </c>
      <c r="Z25" s="149" t="str">
        <f t="shared" si="8"/>
        <v/>
      </c>
      <c r="AA25" s="146" t="str">
        <f t="shared" si="9"/>
        <v/>
      </c>
      <c r="AB25" s="146">
        <f t="shared" si="10"/>
        <v>0</v>
      </c>
      <c r="AC25" s="145" t="str">
        <f t="shared" si="11"/>
        <v/>
      </c>
      <c r="AD25" s="145" t="str">
        <f t="shared" si="12"/>
        <v/>
      </c>
      <c r="AE25" s="146" t="str">
        <f t="shared" si="13"/>
        <v/>
      </c>
      <c r="AF25" s="146" t="str">
        <f t="shared" si="14"/>
        <v/>
      </c>
      <c r="AG25" s="105">
        <f t="shared" si="21"/>
        <v>0</v>
      </c>
      <c r="AH25" s="202">
        <f>IF(AG25&lt;0,0,AG25)</f>
        <v>0</v>
      </c>
      <c r="AI25" s="215"/>
      <c r="AJ25" s="203">
        <f t="shared" si="23"/>
        <v>0</v>
      </c>
      <c r="AK25" s="419"/>
      <c r="AL25" s="420"/>
      <c r="AM25" s="420"/>
      <c r="AN25" s="421"/>
    </row>
    <row r="26" spans="1:40" s="57" customFormat="1" ht="18.75" customHeight="1" x14ac:dyDescent="0.2">
      <c r="A26" s="150">
        <f t="shared" si="24"/>
        <v>14</v>
      </c>
      <c r="B26" s="134"/>
      <c r="C26" s="135"/>
      <c r="D26" s="135"/>
      <c r="E26" s="144"/>
      <c r="F26" s="147"/>
      <c r="G26" s="189">
        <f t="shared" si="0"/>
        <v>0</v>
      </c>
      <c r="H26" s="268" t="s">
        <v>89</v>
      </c>
      <c r="I26" s="144"/>
      <c r="J26" s="147"/>
      <c r="K26" s="189">
        <f t="shared" si="15"/>
        <v>0</v>
      </c>
      <c r="L26" s="138">
        <f>IF(I26&gt;=E26,I26,E26)</f>
        <v>0</v>
      </c>
      <c r="M26" s="139">
        <f t="shared" si="1"/>
        <v>0</v>
      </c>
      <c r="N26" s="109">
        <f t="shared" si="16"/>
        <v>0</v>
      </c>
      <c r="O26" s="46">
        <f t="shared" si="17"/>
        <v>0</v>
      </c>
      <c r="P26" s="54">
        <f t="shared" si="18"/>
        <v>0</v>
      </c>
      <c r="Q26" s="113">
        <f t="shared" si="2"/>
        <v>0</v>
      </c>
      <c r="R26" s="123">
        <f>SUM(S26:Z26)</f>
        <v>0</v>
      </c>
      <c r="S26" s="146" t="str">
        <f t="shared" si="19"/>
        <v/>
      </c>
      <c r="T26" s="145" t="str">
        <f t="shared" si="20"/>
        <v/>
      </c>
      <c r="U26" s="146" t="str">
        <f t="shared" si="3"/>
        <v/>
      </c>
      <c r="V26" s="145" t="str">
        <f t="shared" si="4"/>
        <v/>
      </c>
      <c r="W26" s="145" t="str">
        <f t="shared" si="5"/>
        <v/>
      </c>
      <c r="X26" s="145" t="str">
        <f t="shared" si="6"/>
        <v/>
      </c>
      <c r="Y26" s="148" t="str">
        <f t="shared" si="7"/>
        <v/>
      </c>
      <c r="Z26" s="149" t="str">
        <f t="shared" si="8"/>
        <v/>
      </c>
      <c r="AA26" s="146" t="str">
        <f t="shared" si="9"/>
        <v/>
      </c>
      <c r="AB26" s="146">
        <f t="shared" si="10"/>
        <v>0</v>
      </c>
      <c r="AC26" s="145" t="str">
        <f t="shared" si="11"/>
        <v/>
      </c>
      <c r="AD26" s="145" t="str">
        <f t="shared" si="12"/>
        <v/>
      </c>
      <c r="AE26" s="146" t="str">
        <f t="shared" si="13"/>
        <v/>
      </c>
      <c r="AF26" s="146" t="str">
        <f t="shared" si="14"/>
        <v/>
      </c>
      <c r="AG26" s="105">
        <f t="shared" si="21"/>
        <v>0</v>
      </c>
      <c r="AH26" s="202">
        <f>IF(AG26&lt;0,0,AG26)</f>
        <v>0</v>
      </c>
      <c r="AI26" s="215"/>
      <c r="AJ26" s="203">
        <f t="shared" si="23"/>
        <v>0</v>
      </c>
      <c r="AK26" s="419"/>
      <c r="AL26" s="420"/>
      <c r="AM26" s="420"/>
      <c r="AN26" s="421"/>
    </row>
    <row r="27" spans="1:40" s="57" customFormat="1" ht="18.75" customHeight="1" x14ac:dyDescent="0.2">
      <c r="A27" s="150">
        <f t="shared" si="24"/>
        <v>15</v>
      </c>
      <c r="B27" s="134"/>
      <c r="C27" s="135"/>
      <c r="D27" s="135"/>
      <c r="E27" s="144"/>
      <c r="F27" s="143"/>
      <c r="G27" s="189">
        <f t="shared" si="0"/>
        <v>0</v>
      </c>
      <c r="H27" s="268" t="s">
        <v>89</v>
      </c>
      <c r="I27" s="144"/>
      <c r="J27" s="147"/>
      <c r="K27" s="189">
        <f t="shared" si="15"/>
        <v>0</v>
      </c>
      <c r="L27" s="138">
        <f t="shared" si="25"/>
        <v>0</v>
      </c>
      <c r="M27" s="139">
        <f t="shared" si="1"/>
        <v>0</v>
      </c>
      <c r="N27" s="109">
        <f t="shared" si="16"/>
        <v>0</v>
      </c>
      <c r="O27" s="46">
        <f t="shared" si="17"/>
        <v>0</v>
      </c>
      <c r="P27" s="54">
        <f t="shared" si="18"/>
        <v>0</v>
      </c>
      <c r="Q27" s="113">
        <f t="shared" si="2"/>
        <v>0</v>
      </c>
      <c r="R27" s="123">
        <f t="shared" si="26"/>
        <v>0</v>
      </c>
      <c r="S27" s="146" t="str">
        <f t="shared" si="19"/>
        <v/>
      </c>
      <c r="T27" s="145" t="str">
        <f t="shared" si="20"/>
        <v/>
      </c>
      <c r="U27" s="146" t="str">
        <f t="shared" si="3"/>
        <v/>
      </c>
      <c r="V27" s="145" t="str">
        <f t="shared" si="4"/>
        <v/>
      </c>
      <c r="W27" s="145" t="str">
        <f t="shared" si="5"/>
        <v/>
      </c>
      <c r="X27" s="145" t="str">
        <f t="shared" si="6"/>
        <v/>
      </c>
      <c r="Y27" s="148" t="str">
        <f t="shared" si="7"/>
        <v/>
      </c>
      <c r="Z27" s="149" t="str">
        <f t="shared" si="8"/>
        <v/>
      </c>
      <c r="AA27" s="146" t="str">
        <f t="shared" si="9"/>
        <v/>
      </c>
      <c r="AB27" s="146">
        <f t="shared" si="10"/>
        <v>0</v>
      </c>
      <c r="AC27" s="145" t="str">
        <f t="shared" si="11"/>
        <v/>
      </c>
      <c r="AD27" s="145" t="str">
        <f t="shared" si="12"/>
        <v/>
      </c>
      <c r="AE27" s="146" t="str">
        <f t="shared" si="13"/>
        <v/>
      </c>
      <c r="AF27" s="146" t="str">
        <f t="shared" si="14"/>
        <v/>
      </c>
      <c r="AG27" s="105">
        <f t="shared" si="21"/>
        <v>0</v>
      </c>
      <c r="AH27" s="202">
        <f t="shared" si="22"/>
        <v>0</v>
      </c>
      <c r="AI27" s="215"/>
      <c r="AJ27" s="203">
        <f t="shared" si="23"/>
        <v>0</v>
      </c>
      <c r="AK27" s="419"/>
      <c r="AL27" s="420"/>
      <c r="AM27" s="420"/>
      <c r="AN27" s="421"/>
    </row>
    <row r="28" spans="1:40" s="57" customFormat="1" ht="18.75" customHeight="1" x14ac:dyDescent="0.2">
      <c r="A28" s="150">
        <f t="shared" si="24"/>
        <v>16</v>
      </c>
      <c r="B28" s="134"/>
      <c r="C28" s="135"/>
      <c r="D28" s="135"/>
      <c r="E28" s="144"/>
      <c r="F28" s="143"/>
      <c r="G28" s="189">
        <f t="shared" si="0"/>
        <v>0</v>
      </c>
      <c r="H28" s="268" t="s">
        <v>89</v>
      </c>
      <c r="I28" s="144"/>
      <c r="J28" s="147"/>
      <c r="K28" s="189">
        <f t="shared" si="15"/>
        <v>0</v>
      </c>
      <c r="L28" s="138">
        <f t="shared" si="25"/>
        <v>0</v>
      </c>
      <c r="M28" s="139">
        <f t="shared" si="1"/>
        <v>0</v>
      </c>
      <c r="N28" s="109">
        <f t="shared" si="16"/>
        <v>0</v>
      </c>
      <c r="O28" s="46">
        <f t="shared" si="17"/>
        <v>0</v>
      </c>
      <c r="P28" s="54">
        <f t="shared" si="18"/>
        <v>0</v>
      </c>
      <c r="Q28" s="113">
        <f t="shared" si="2"/>
        <v>0</v>
      </c>
      <c r="R28" s="123">
        <f t="shared" si="26"/>
        <v>0</v>
      </c>
      <c r="S28" s="146" t="str">
        <f t="shared" si="19"/>
        <v/>
      </c>
      <c r="T28" s="145" t="str">
        <f t="shared" si="20"/>
        <v/>
      </c>
      <c r="U28" s="146" t="str">
        <f t="shared" si="3"/>
        <v/>
      </c>
      <c r="V28" s="145" t="str">
        <f t="shared" si="4"/>
        <v/>
      </c>
      <c r="W28" s="145" t="str">
        <f t="shared" si="5"/>
        <v/>
      </c>
      <c r="X28" s="145" t="str">
        <f t="shared" si="6"/>
        <v/>
      </c>
      <c r="Y28" s="148" t="str">
        <f t="shared" si="7"/>
        <v/>
      </c>
      <c r="Z28" s="149" t="str">
        <f t="shared" si="8"/>
        <v/>
      </c>
      <c r="AA28" s="146" t="str">
        <f t="shared" si="9"/>
        <v/>
      </c>
      <c r="AB28" s="146">
        <f t="shared" si="10"/>
        <v>0</v>
      </c>
      <c r="AC28" s="145" t="str">
        <f t="shared" si="11"/>
        <v/>
      </c>
      <c r="AD28" s="145" t="str">
        <f t="shared" si="12"/>
        <v/>
      </c>
      <c r="AE28" s="146" t="str">
        <f t="shared" si="13"/>
        <v/>
      </c>
      <c r="AF28" s="146" t="str">
        <f t="shared" si="14"/>
        <v/>
      </c>
      <c r="AG28" s="105">
        <f t="shared" si="21"/>
        <v>0</v>
      </c>
      <c r="AH28" s="202">
        <f t="shared" si="22"/>
        <v>0</v>
      </c>
      <c r="AI28" s="215"/>
      <c r="AJ28" s="203">
        <f t="shared" si="23"/>
        <v>0</v>
      </c>
      <c r="AK28" s="419"/>
      <c r="AL28" s="420"/>
      <c r="AM28" s="420"/>
      <c r="AN28" s="421"/>
    </row>
    <row r="29" spans="1:40" s="57" customFormat="1" ht="18.75" customHeight="1" x14ac:dyDescent="0.2">
      <c r="A29" s="150">
        <f t="shared" si="24"/>
        <v>17</v>
      </c>
      <c r="B29" s="134"/>
      <c r="C29" s="135"/>
      <c r="D29" s="135"/>
      <c r="E29" s="144"/>
      <c r="F29" s="143"/>
      <c r="G29" s="189">
        <f t="shared" si="0"/>
        <v>0</v>
      </c>
      <c r="H29" s="268" t="s">
        <v>89</v>
      </c>
      <c r="I29" s="144"/>
      <c r="J29" s="147"/>
      <c r="K29" s="189">
        <f t="shared" si="15"/>
        <v>0</v>
      </c>
      <c r="L29" s="138">
        <f t="shared" si="25"/>
        <v>0</v>
      </c>
      <c r="M29" s="139">
        <f t="shared" si="1"/>
        <v>0</v>
      </c>
      <c r="N29" s="109">
        <f t="shared" si="16"/>
        <v>0</v>
      </c>
      <c r="O29" s="46">
        <f t="shared" si="17"/>
        <v>0</v>
      </c>
      <c r="P29" s="54">
        <f t="shared" si="18"/>
        <v>0</v>
      </c>
      <c r="Q29" s="113">
        <f t="shared" si="2"/>
        <v>0</v>
      </c>
      <c r="R29" s="123">
        <f t="shared" si="26"/>
        <v>0</v>
      </c>
      <c r="S29" s="146" t="str">
        <f t="shared" si="19"/>
        <v/>
      </c>
      <c r="T29" s="145" t="str">
        <f t="shared" si="20"/>
        <v/>
      </c>
      <c r="U29" s="146" t="str">
        <f t="shared" si="3"/>
        <v/>
      </c>
      <c r="V29" s="145" t="str">
        <f t="shared" si="4"/>
        <v/>
      </c>
      <c r="W29" s="145" t="str">
        <f t="shared" si="5"/>
        <v/>
      </c>
      <c r="X29" s="145" t="str">
        <f t="shared" si="6"/>
        <v/>
      </c>
      <c r="Y29" s="148" t="str">
        <f t="shared" si="7"/>
        <v/>
      </c>
      <c r="Z29" s="149" t="str">
        <f t="shared" si="8"/>
        <v/>
      </c>
      <c r="AA29" s="146" t="str">
        <f t="shared" si="9"/>
        <v/>
      </c>
      <c r="AB29" s="146">
        <f t="shared" si="10"/>
        <v>0</v>
      </c>
      <c r="AC29" s="145" t="str">
        <f t="shared" si="11"/>
        <v/>
      </c>
      <c r="AD29" s="145" t="str">
        <f t="shared" si="12"/>
        <v/>
      </c>
      <c r="AE29" s="146" t="str">
        <f t="shared" si="13"/>
        <v/>
      </c>
      <c r="AF29" s="146" t="str">
        <f t="shared" si="14"/>
        <v/>
      </c>
      <c r="AG29" s="105">
        <f t="shared" si="21"/>
        <v>0</v>
      </c>
      <c r="AH29" s="202">
        <f t="shared" si="22"/>
        <v>0</v>
      </c>
      <c r="AI29" s="215"/>
      <c r="AJ29" s="203">
        <f t="shared" si="23"/>
        <v>0</v>
      </c>
      <c r="AK29" s="419"/>
      <c r="AL29" s="420"/>
      <c r="AM29" s="420"/>
      <c r="AN29" s="421"/>
    </row>
    <row r="30" spans="1:40" s="57" customFormat="1" ht="18.75" customHeight="1" x14ac:dyDescent="0.2">
      <c r="A30" s="150">
        <f t="shared" si="24"/>
        <v>18</v>
      </c>
      <c r="B30" s="134"/>
      <c r="C30" s="135"/>
      <c r="D30" s="135"/>
      <c r="E30" s="144"/>
      <c r="F30" s="143"/>
      <c r="G30" s="189">
        <f t="shared" si="0"/>
        <v>0</v>
      </c>
      <c r="H30" s="268" t="s">
        <v>89</v>
      </c>
      <c r="I30" s="144"/>
      <c r="J30" s="147"/>
      <c r="K30" s="189">
        <f t="shared" si="15"/>
        <v>0</v>
      </c>
      <c r="L30" s="138">
        <f t="shared" si="25"/>
        <v>0</v>
      </c>
      <c r="M30" s="139">
        <f t="shared" si="1"/>
        <v>0</v>
      </c>
      <c r="N30" s="109">
        <f t="shared" si="16"/>
        <v>0</v>
      </c>
      <c r="O30" s="46">
        <f t="shared" si="17"/>
        <v>0</v>
      </c>
      <c r="P30" s="54">
        <f t="shared" si="18"/>
        <v>0</v>
      </c>
      <c r="Q30" s="113">
        <f t="shared" si="2"/>
        <v>0</v>
      </c>
      <c r="R30" s="123">
        <f t="shared" si="26"/>
        <v>0</v>
      </c>
      <c r="S30" s="146" t="str">
        <f t="shared" si="19"/>
        <v/>
      </c>
      <c r="T30" s="145" t="str">
        <f t="shared" si="20"/>
        <v/>
      </c>
      <c r="U30" s="146" t="str">
        <f t="shared" si="3"/>
        <v/>
      </c>
      <c r="V30" s="145" t="str">
        <f t="shared" si="4"/>
        <v/>
      </c>
      <c r="W30" s="145" t="str">
        <f t="shared" si="5"/>
        <v/>
      </c>
      <c r="X30" s="145" t="str">
        <f t="shared" si="6"/>
        <v/>
      </c>
      <c r="Y30" s="148" t="str">
        <f t="shared" si="7"/>
        <v/>
      </c>
      <c r="Z30" s="149" t="str">
        <f t="shared" si="8"/>
        <v/>
      </c>
      <c r="AA30" s="146" t="str">
        <f t="shared" si="9"/>
        <v/>
      </c>
      <c r="AB30" s="146">
        <f t="shared" si="10"/>
        <v>0</v>
      </c>
      <c r="AC30" s="145" t="str">
        <f t="shared" si="11"/>
        <v/>
      </c>
      <c r="AD30" s="145" t="str">
        <f t="shared" si="12"/>
        <v/>
      </c>
      <c r="AE30" s="146" t="str">
        <f t="shared" si="13"/>
        <v/>
      </c>
      <c r="AF30" s="146" t="str">
        <f t="shared" si="14"/>
        <v/>
      </c>
      <c r="AG30" s="105">
        <f t="shared" si="21"/>
        <v>0</v>
      </c>
      <c r="AH30" s="202">
        <f t="shared" si="22"/>
        <v>0</v>
      </c>
      <c r="AI30" s="215"/>
      <c r="AJ30" s="203">
        <f t="shared" si="23"/>
        <v>0</v>
      </c>
      <c r="AK30" s="419"/>
      <c r="AL30" s="420"/>
      <c r="AM30" s="420"/>
      <c r="AN30" s="421"/>
    </row>
    <row r="31" spans="1:40" s="57" customFormat="1" ht="18.75" customHeight="1" x14ac:dyDescent="0.2">
      <c r="A31" s="150">
        <f t="shared" si="24"/>
        <v>19</v>
      </c>
      <c r="B31" s="134"/>
      <c r="C31" s="135"/>
      <c r="D31" s="135"/>
      <c r="E31" s="144"/>
      <c r="F31" s="143"/>
      <c r="G31" s="189">
        <f t="shared" si="0"/>
        <v>0</v>
      </c>
      <c r="H31" s="268" t="s">
        <v>89</v>
      </c>
      <c r="I31" s="144"/>
      <c r="J31" s="147"/>
      <c r="K31" s="189">
        <f t="shared" si="15"/>
        <v>0</v>
      </c>
      <c r="L31" s="138">
        <f t="shared" si="25"/>
        <v>0</v>
      </c>
      <c r="M31" s="139">
        <f t="shared" si="1"/>
        <v>0</v>
      </c>
      <c r="N31" s="109">
        <f t="shared" si="16"/>
        <v>0</v>
      </c>
      <c r="O31" s="46">
        <f t="shared" si="17"/>
        <v>0</v>
      </c>
      <c r="P31" s="54">
        <f t="shared" si="18"/>
        <v>0</v>
      </c>
      <c r="Q31" s="113">
        <f t="shared" si="2"/>
        <v>0</v>
      </c>
      <c r="R31" s="123">
        <f t="shared" si="26"/>
        <v>0</v>
      </c>
      <c r="S31" s="146" t="str">
        <f t="shared" si="19"/>
        <v/>
      </c>
      <c r="T31" s="145" t="str">
        <f t="shared" si="20"/>
        <v/>
      </c>
      <c r="U31" s="146" t="str">
        <f t="shared" si="3"/>
        <v/>
      </c>
      <c r="V31" s="145" t="str">
        <f t="shared" si="4"/>
        <v/>
      </c>
      <c r="W31" s="145" t="str">
        <f t="shared" si="5"/>
        <v/>
      </c>
      <c r="X31" s="145" t="str">
        <f t="shared" si="6"/>
        <v/>
      </c>
      <c r="Y31" s="148" t="str">
        <f t="shared" si="7"/>
        <v/>
      </c>
      <c r="Z31" s="149" t="str">
        <f t="shared" si="8"/>
        <v/>
      </c>
      <c r="AA31" s="146" t="str">
        <f t="shared" si="9"/>
        <v/>
      </c>
      <c r="AB31" s="146">
        <f t="shared" si="10"/>
        <v>0</v>
      </c>
      <c r="AC31" s="145" t="str">
        <f t="shared" si="11"/>
        <v/>
      </c>
      <c r="AD31" s="145" t="str">
        <f t="shared" si="12"/>
        <v/>
      </c>
      <c r="AE31" s="146" t="str">
        <f t="shared" si="13"/>
        <v/>
      </c>
      <c r="AF31" s="146" t="str">
        <f t="shared" si="14"/>
        <v/>
      </c>
      <c r="AG31" s="105">
        <f t="shared" si="21"/>
        <v>0</v>
      </c>
      <c r="AH31" s="202">
        <f t="shared" si="22"/>
        <v>0</v>
      </c>
      <c r="AI31" s="215"/>
      <c r="AJ31" s="203">
        <f t="shared" si="23"/>
        <v>0</v>
      </c>
      <c r="AK31" s="419"/>
      <c r="AL31" s="420"/>
      <c r="AM31" s="420"/>
      <c r="AN31" s="421"/>
    </row>
    <row r="32" spans="1:40" s="57" customFormat="1" ht="18.75" customHeight="1" x14ac:dyDescent="0.2">
      <c r="A32" s="150">
        <f t="shared" si="24"/>
        <v>20</v>
      </c>
      <c r="B32" s="134"/>
      <c r="C32" s="135"/>
      <c r="D32" s="135"/>
      <c r="E32" s="144"/>
      <c r="F32" s="143"/>
      <c r="G32" s="189">
        <f t="shared" si="0"/>
        <v>0</v>
      </c>
      <c r="H32" s="268" t="s">
        <v>89</v>
      </c>
      <c r="I32" s="144"/>
      <c r="J32" s="147"/>
      <c r="K32" s="189">
        <f t="shared" si="15"/>
        <v>0</v>
      </c>
      <c r="L32" s="138">
        <f t="shared" ref="L32:L37" si="27">IF(I32&gt;=E32,I32,E32)</f>
        <v>0</v>
      </c>
      <c r="M32" s="139">
        <f t="shared" si="1"/>
        <v>0</v>
      </c>
      <c r="N32" s="109">
        <f t="shared" si="16"/>
        <v>0</v>
      </c>
      <c r="O32" s="46">
        <f t="shared" si="17"/>
        <v>0</v>
      </c>
      <c r="P32" s="54">
        <f t="shared" si="18"/>
        <v>0</v>
      </c>
      <c r="Q32" s="113">
        <f t="shared" si="2"/>
        <v>0</v>
      </c>
      <c r="R32" s="123">
        <f t="shared" ref="R32:R37" si="28">SUM(S32:Z32)</f>
        <v>0</v>
      </c>
      <c r="S32" s="146" t="str">
        <f t="shared" si="19"/>
        <v/>
      </c>
      <c r="T32" s="145" t="str">
        <f t="shared" si="20"/>
        <v/>
      </c>
      <c r="U32" s="146" t="str">
        <f t="shared" si="3"/>
        <v/>
      </c>
      <c r="V32" s="145" t="str">
        <f t="shared" si="4"/>
        <v/>
      </c>
      <c r="W32" s="145" t="str">
        <f t="shared" si="5"/>
        <v/>
      </c>
      <c r="X32" s="145" t="str">
        <f t="shared" si="6"/>
        <v/>
      </c>
      <c r="Y32" s="148" t="str">
        <f t="shared" si="7"/>
        <v/>
      </c>
      <c r="Z32" s="149" t="str">
        <f t="shared" si="8"/>
        <v/>
      </c>
      <c r="AA32" s="146" t="str">
        <f t="shared" si="9"/>
        <v/>
      </c>
      <c r="AB32" s="146">
        <f t="shared" si="10"/>
        <v>0</v>
      </c>
      <c r="AC32" s="145" t="str">
        <f t="shared" si="11"/>
        <v/>
      </c>
      <c r="AD32" s="145" t="str">
        <f t="shared" si="12"/>
        <v/>
      </c>
      <c r="AE32" s="146" t="str">
        <f t="shared" si="13"/>
        <v/>
      </c>
      <c r="AF32" s="146" t="str">
        <f t="shared" si="14"/>
        <v/>
      </c>
      <c r="AG32" s="105">
        <f t="shared" si="21"/>
        <v>0</v>
      </c>
      <c r="AH32" s="202">
        <f t="shared" si="22"/>
        <v>0</v>
      </c>
      <c r="AI32" s="215"/>
      <c r="AJ32" s="203">
        <f t="shared" si="23"/>
        <v>0</v>
      </c>
      <c r="AK32" s="419"/>
      <c r="AL32" s="420"/>
      <c r="AM32" s="420"/>
      <c r="AN32" s="421"/>
    </row>
    <row r="33" spans="1:40" s="57" customFormat="1" ht="18.75" customHeight="1" x14ac:dyDescent="0.2">
      <c r="A33" s="150">
        <f t="shared" si="24"/>
        <v>21</v>
      </c>
      <c r="B33" s="134"/>
      <c r="C33" s="135"/>
      <c r="D33" s="135"/>
      <c r="E33" s="144"/>
      <c r="F33" s="143"/>
      <c r="G33" s="189">
        <f t="shared" si="0"/>
        <v>0</v>
      </c>
      <c r="H33" s="268" t="s">
        <v>89</v>
      </c>
      <c r="I33" s="144"/>
      <c r="J33" s="147"/>
      <c r="K33" s="189">
        <f t="shared" si="15"/>
        <v>0</v>
      </c>
      <c r="L33" s="138">
        <f t="shared" si="27"/>
        <v>0</v>
      </c>
      <c r="M33" s="139">
        <f t="shared" si="1"/>
        <v>0</v>
      </c>
      <c r="N33" s="109">
        <f t="shared" si="16"/>
        <v>0</v>
      </c>
      <c r="O33" s="46">
        <f t="shared" si="17"/>
        <v>0</v>
      </c>
      <c r="P33" s="54">
        <f t="shared" si="18"/>
        <v>0</v>
      </c>
      <c r="Q33" s="113">
        <f t="shared" si="2"/>
        <v>0</v>
      </c>
      <c r="R33" s="123">
        <f t="shared" si="28"/>
        <v>0</v>
      </c>
      <c r="S33" s="146" t="str">
        <f t="shared" si="19"/>
        <v/>
      </c>
      <c r="T33" s="145" t="str">
        <f t="shared" si="20"/>
        <v/>
      </c>
      <c r="U33" s="146" t="str">
        <f t="shared" si="3"/>
        <v/>
      </c>
      <c r="V33" s="145" t="str">
        <f t="shared" si="4"/>
        <v/>
      </c>
      <c r="W33" s="145" t="str">
        <f t="shared" si="5"/>
        <v/>
      </c>
      <c r="X33" s="145" t="str">
        <f t="shared" si="6"/>
        <v/>
      </c>
      <c r="Y33" s="148" t="str">
        <f t="shared" si="7"/>
        <v/>
      </c>
      <c r="Z33" s="149" t="str">
        <f t="shared" si="8"/>
        <v/>
      </c>
      <c r="AA33" s="146" t="str">
        <f t="shared" si="9"/>
        <v/>
      </c>
      <c r="AB33" s="146">
        <f t="shared" si="10"/>
        <v>0</v>
      </c>
      <c r="AC33" s="145" t="str">
        <f t="shared" si="11"/>
        <v/>
      </c>
      <c r="AD33" s="145" t="str">
        <f t="shared" si="12"/>
        <v/>
      </c>
      <c r="AE33" s="146" t="str">
        <f t="shared" si="13"/>
        <v/>
      </c>
      <c r="AF33" s="146" t="str">
        <f t="shared" si="14"/>
        <v/>
      </c>
      <c r="AG33" s="105">
        <f t="shared" si="21"/>
        <v>0</v>
      </c>
      <c r="AH33" s="202">
        <f t="shared" si="22"/>
        <v>0</v>
      </c>
      <c r="AI33" s="215"/>
      <c r="AJ33" s="203">
        <f t="shared" si="23"/>
        <v>0</v>
      </c>
      <c r="AK33" s="419"/>
      <c r="AL33" s="420"/>
      <c r="AM33" s="420"/>
      <c r="AN33" s="421"/>
    </row>
    <row r="34" spans="1:40" s="57" customFormat="1" ht="18.75" customHeight="1" x14ac:dyDescent="0.2">
      <c r="A34" s="150">
        <f t="shared" si="24"/>
        <v>22</v>
      </c>
      <c r="B34" s="134"/>
      <c r="C34" s="135"/>
      <c r="D34" s="135"/>
      <c r="E34" s="144"/>
      <c r="F34" s="143"/>
      <c r="G34" s="189">
        <f t="shared" si="0"/>
        <v>0</v>
      </c>
      <c r="H34" s="268" t="s">
        <v>89</v>
      </c>
      <c r="I34" s="144"/>
      <c r="J34" s="147"/>
      <c r="K34" s="189">
        <f t="shared" si="15"/>
        <v>0</v>
      </c>
      <c r="L34" s="138">
        <f t="shared" si="27"/>
        <v>0</v>
      </c>
      <c r="M34" s="139">
        <f t="shared" si="1"/>
        <v>0</v>
      </c>
      <c r="N34" s="109">
        <f t="shared" si="16"/>
        <v>0</v>
      </c>
      <c r="O34" s="46">
        <f t="shared" si="17"/>
        <v>0</v>
      </c>
      <c r="P34" s="54">
        <f t="shared" si="18"/>
        <v>0</v>
      </c>
      <c r="Q34" s="113">
        <f t="shared" si="2"/>
        <v>0</v>
      </c>
      <c r="R34" s="123">
        <f t="shared" si="28"/>
        <v>0</v>
      </c>
      <c r="S34" s="146" t="str">
        <f t="shared" si="19"/>
        <v/>
      </c>
      <c r="T34" s="145" t="str">
        <f t="shared" si="20"/>
        <v/>
      </c>
      <c r="U34" s="146" t="str">
        <f t="shared" si="3"/>
        <v/>
      </c>
      <c r="V34" s="145" t="str">
        <f t="shared" si="4"/>
        <v/>
      </c>
      <c r="W34" s="145" t="str">
        <f t="shared" si="5"/>
        <v/>
      </c>
      <c r="X34" s="145" t="str">
        <f t="shared" si="6"/>
        <v/>
      </c>
      <c r="Y34" s="148" t="str">
        <f t="shared" si="7"/>
        <v/>
      </c>
      <c r="Z34" s="149" t="str">
        <f t="shared" si="8"/>
        <v/>
      </c>
      <c r="AA34" s="146" t="str">
        <f t="shared" si="9"/>
        <v/>
      </c>
      <c r="AB34" s="146">
        <f t="shared" si="10"/>
        <v>0</v>
      </c>
      <c r="AC34" s="145" t="str">
        <f t="shared" si="11"/>
        <v/>
      </c>
      <c r="AD34" s="145" t="str">
        <f t="shared" si="12"/>
        <v/>
      </c>
      <c r="AE34" s="146" t="str">
        <f t="shared" si="13"/>
        <v/>
      </c>
      <c r="AF34" s="146" t="str">
        <f t="shared" si="14"/>
        <v/>
      </c>
      <c r="AG34" s="105">
        <f t="shared" si="21"/>
        <v>0</v>
      </c>
      <c r="AH34" s="202">
        <f t="shared" si="22"/>
        <v>0</v>
      </c>
      <c r="AI34" s="215"/>
      <c r="AJ34" s="203">
        <f t="shared" si="23"/>
        <v>0</v>
      </c>
      <c r="AK34" s="419"/>
      <c r="AL34" s="420"/>
      <c r="AM34" s="420"/>
      <c r="AN34" s="421"/>
    </row>
    <row r="35" spans="1:40" s="57" customFormat="1" ht="18.75" customHeight="1" x14ac:dyDescent="0.2">
      <c r="A35" s="150">
        <f t="shared" si="24"/>
        <v>23</v>
      </c>
      <c r="B35" s="134"/>
      <c r="C35" s="133"/>
      <c r="D35" s="134"/>
      <c r="E35" s="144"/>
      <c r="F35" s="143"/>
      <c r="G35" s="189">
        <f t="shared" si="0"/>
        <v>0</v>
      </c>
      <c r="H35" s="268" t="s">
        <v>89</v>
      </c>
      <c r="I35" s="144"/>
      <c r="J35" s="147"/>
      <c r="K35" s="189">
        <f t="shared" si="15"/>
        <v>0</v>
      </c>
      <c r="L35" s="138">
        <f t="shared" si="27"/>
        <v>0</v>
      </c>
      <c r="M35" s="139">
        <f t="shared" si="1"/>
        <v>0</v>
      </c>
      <c r="N35" s="109">
        <f t="shared" si="16"/>
        <v>0</v>
      </c>
      <c r="O35" s="46">
        <f t="shared" si="17"/>
        <v>0</v>
      </c>
      <c r="P35" s="54">
        <f t="shared" si="18"/>
        <v>0</v>
      </c>
      <c r="Q35" s="113">
        <f t="shared" si="2"/>
        <v>0</v>
      </c>
      <c r="R35" s="123">
        <f t="shared" si="28"/>
        <v>0</v>
      </c>
      <c r="S35" s="146" t="str">
        <f t="shared" si="19"/>
        <v/>
      </c>
      <c r="T35" s="145" t="str">
        <f t="shared" si="20"/>
        <v/>
      </c>
      <c r="U35" s="146" t="str">
        <f t="shared" si="3"/>
        <v/>
      </c>
      <c r="V35" s="145" t="str">
        <f t="shared" si="4"/>
        <v/>
      </c>
      <c r="W35" s="145" t="str">
        <f t="shared" si="5"/>
        <v/>
      </c>
      <c r="X35" s="145" t="str">
        <f t="shared" si="6"/>
        <v/>
      </c>
      <c r="Y35" s="148" t="str">
        <f t="shared" si="7"/>
        <v/>
      </c>
      <c r="Z35" s="149" t="str">
        <f t="shared" si="8"/>
        <v/>
      </c>
      <c r="AA35" s="146" t="str">
        <f t="shared" si="9"/>
        <v/>
      </c>
      <c r="AB35" s="146">
        <f t="shared" si="10"/>
        <v>0</v>
      </c>
      <c r="AC35" s="145" t="str">
        <f t="shared" si="11"/>
        <v/>
      </c>
      <c r="AD35" s="145" t="str">
        <f t="shared" si="12"/>
        <v/>
      </c>
      <c r="AE35" s="146" t="str">
        <f t="shared" si="13"/>
        <v/>
      </c>
      <c r="AF35" s="146" t="str">
        <f t="shared" si="14"/>
        <v/>
      </c>
      <c r="AG35" s="105">
        <f t="shared" si="21"/>
        <v>0</v>
      </c>
      <c r="AH35" s="202">
        <f t="shared" si="22"/>
        <v>0</v>
      </c>
      <c r="AI35" s="215"/>
      <c r="AJ35" s="203">
        <f t="shared" si="23"/>
        <v>0</v>
      </c>
      <c r="AK35" s="419"/>
      <c r="AL35" s="420"/>
      <c r="AM35" s="420"/>
      <c r="AN35" s="421"/>
    </row>
    <row r="36" spans="1:40" s="57" customFormat="1" ht="18.75" customHeight="1" x14ac:dyDescent="0.2">
      <c r="A36" s="150">
        <f t="shared" si="24"/>
        <v>24</v>
      </c>
      <c r="B36" s="134"/>
      <c r="C36" s="133"/>
      <c r="D36" s="134"/>
      <c r="E36" s="144"/>
      <c r="F36" s="143"/>
      <c r="G36" s="189">
        <f t="shared" si="0"/>
        <v>0</v>
      </c>
      <c r="H36" s="268" t="s">
        <v>89</v>
      </c>
      <c r="I36" s="144"/>
      <c r="J36" s="147"/>
      <c r="K36" s="189">
        <f t="shared" si="15"/>
        <v>0</v>
      </c>
      <c r="L36" s="138">
        <f t="shared" si="27"/>
        <v>0</v>
      </c>
      <c r="M36" s="139">
        <f t="shared" si="1"/>
        <v>0</v>
      </c>
      <c r="N36" s="109">
        <f t="shared" si="16"/>
        <v>0</v>
      </c>
      <c r="O36" s="46">
        <f t="shared" si="17"/>
        <v>0</v>
      </c>
      <c r="P36" s="54">
        <f t="shared" si="18"/>
        <v>0</v>
      </c>
      <c r="Q36" s="113">
        <f t="shared" si="2"/>
        <v>0</v>
      </c>
      <c r="R36" s="123">
        <f t="shared" si="28"/>
        <v>0</v>
      </c>
      <c r="S36" s="146" t="str">
        <f t="shared" si="19"/>
        <v/>
      </c>
      <c r="T36" s="145" t="str">
        <f t="shared" si="20"/>
        <v/>
      </c>
      <c r="U36" s="146" t="str">
        <f t="shared" si="3"/>
        <v/>
      </c>
      <c r="V36" s="145" t="str">
        <f t="shared" si="4"/>
        <v/>
      </c>
      <c r="W36" s="145" t="str">
        <f t="shared" si="5"/>
        <v/>
      </c>
      <c r="X36" s="145" t="str">
        <f t="shared" si="6"/>
        <v/>
      </c>
      <c r="Y36" s="148" t="str">
        <f t="shared" si="7"/>
        <v/>
      </c>
      <c r="Z36" s="149" t="str">
        <f t="shared" si="8"/>
        <v/>
      </c>
      <c r="AA36" s="146" t="str">
        <f t="shared" si="9"/>
        <v/>
      </c>
      <c r="AB36" s="146">
        <f t="shared" si="10"/>
        <v>0</v>
      </c>
      <c r="AC36" s="145" t="str">
        <f t="shared" si="11"/>
        <v/>
      </c>
      <c r="AD36" s="145" t="str">
        <f t="shared" si="12"/>
        <v/>
      </c>
      <c r="AE36" s="146" t="str">
        <f t="shared" si="13"/>
        <v/>
      </c>
      <c r="AF36" s="146" t="str">
        <f t="shared" si="14"/>
        <v/>
      </c>
      <c r="AG36" s="105">
        <f t="shared" si="21"/>
        <v>0</v>
      </c>
      <c r="AH36" s="202">
        <f t="shared" si="22"/>
        <v>0</v>
      </c>
      <c r="AI36" s="215"/>
      <c r="AJ36" s="203">
        <f t="shared" si="23"/>
        <v>0</v>
      </c>
      <c r="AK36" s="419"/>
      <c r="AL36" s="420"/>
      <c r="AM36" s="420"/>
      <c r="AN36" s="421"/>
    </row>
    <row r="37" spans="1:40" s="57" customFormat="1" ht="18.75" customHeight="1" thickBot="1" x14ac:dyDescent="0.25">
      <c r="A37" s="150">
        <f t="shared" si="24"/>
        <v>25</v>
      </c>
      <c r="B37" s="134"/>
      <c r="C37" s="133"/>
      <c r="D37" s="134"/>
      <c r="E37" s="144"/>
      <c r="F37" s="143"/>
      <c r="G37" s="189">
        <f t="shared" si="0"/>
        <v>0</v>
      </c>
      <c r="H37" s="268" t="s">
        <v>89</v>
      </c>
      <c r="I37" s="144"/>
      <c r="J37" s="147"/>
      <c r="K37" s="189">
        <f t="shared" si="15"/>
        <v>0</v>
      </c>
      <c r="L37" s="138">
        <f t="shared" si="27"/>
        <v>0</v>
      </c>
      <c r="M37" s="140">
        <f t="shared" si="1"/>
        <v>0</v>
      </c>
      <c r="N37" s="110">
        <f t="shared" si="16"/>
        <v>0</v>
      </c>
      <c r="O37" s="73">
        <f t="shared" si="17"/>
        <v>0</v>
      </c>
      <c r="P37" s="54">
        <f t="shared" si="18"/>
        <v>0</v>
      </c>
      <c r="Q37" s="114">
        <f t="shared" si="2"/>
        <v>0</v>
      </c>
      <c r="R37" s="124">
        <f t="shared" si="28"/>
        <v>0</v>
      </c>
      <c r="S37" s="146" t="str">
        <f t="shared" si="19"/>
        <v/>
      </c>
      <c r="T37" s="145" t="str">
        <f t="shared" si="20"/>
        <v/>
      </c>
      <c r="U37" s="146" t="str">
        <f t="shared" si="3"/>
        <v/>
      </c>
      <c r="V37" s="145" t="str">
        <f t="shared" si="4"/>
        <v/>
      </c>
      <c r="W37" s="145" t="str">
        <f t="shared" si="5"/>
        <v/>
      </c>
      <c r="X37" s="145" t="str">
        <f t="shared" si="6"/>
        <v/>
      </c>
      <c r="Y37" s="148" t="str">
        <f t="shared" si="7"/>
        <v/>
      </c>
      <c r="Z37" s="149" t="str">
        <f t="shared" si="8"/>
        <v/>
      </c>
      <c r="AA37" s="146" t="str">
        <f t="shared" si="9"/>
        <v/>
      </c>
      <c r="AB37" s="146">
        <f t="shared" si="10"/>
        <v>0</v>
      </c>
      <c r="AC37" s="145" t="str">
        <f t="shared" si="11"/>
        <v/>
      </c>
      <c r="AD37" s="145" t="str">
        <f t="shared" si="12"/>
        <v/>
      </c>
      <c r="AE37" s="146" t="str">
        <f t="shared" si="13"/>
        <v/>
      </c>
      <c r="AF37" s="146" t="str">
        <f t="shared" si="14"/>
        <v/>
      </c>
      <c r="AG37" s="105">
        <f t="shared" si="21"/>
        <v>0</v>
      </c>
      <c r="AH37" s="202">
        <f t="shared" si="22"/>
        <v>0</v>
      </c>
      <c r="AI37" s="216"/>
      <c r="AJ37" s="204">
        <f t="shared" si="23"/>
        <v>0</v>
      </c>
      <c r="AK37" s="422"/>
      <c r="AL37" s="423"/>
      <c r="AM37" s="423"/>
      <c r="AN37" s="424"/>
    </row>
    <row r="38" spans="1:40" s="160" customFormat="1" ht="31.5" customHeight="1" thickBot="1" x14ac:dyDescent="0.25">
      <c r="A38" s="101"/>
      <c r="B38" s="71"/>
      <c r="C38" s="71"/>
      <c r="D38" s="71"/>
      <c r="E38" s="72"/>
      <c r="F38" s="102"/>
      <c r="G38" s="102"/>
      <c r="H38" s="102"/>
      <c r="I38" s="102"/>
      <c r="J38" s="102"/>
      <c r="K38" s="121"/>
      <c r="L38" s="84"/>
      <c r="M38" s="305" t="str">
        <f>IF(AH38=AH76,"Gesamtsumme:","Zwischensumme")</f>
        <v>Gesamtsumme:</v>
      </c>
      <c r="N38" s="306"/>
      <c r="O38" s="306"/>
      <c r="P38" s="307"/>
      <c r="Q38" s="161">
        <f t="shared" si="2"/>
        <v>0</v>
      </c>
      <c r="R38" s="162"/>
      <c r="S38" s="163" t="str">
        <f>IF(AND(O38&lt;$F$269,H38="familienversichert"),P38*($I$268/30),"")</f>
        <v/>
      </c>
      <c r="T38" s="164" t="str">
        <f>IF(AND(O38&gt;$G$268,H38="familienversichert"),P38*($I$269/30),"")</f>
        <v/>
      </c>
      <c r="U38" s="163" t="str">
        <f>IF(AND(O38&lt;$F$269,J38="pflichtversichert"),P38*($K$268/30),"")</f>
        <v/>
      </c>
      <c r="V38" s="164" t="str">
        <f>IF(AND(O38&gt;$G$268,H38="pflichtversichert"),P38*($K$269/30),"")</f>
        <v/>
      </c>
      <c r="W38" s="164"/>
      <c r="X38" s="164"/>
      <c r="Y38" s="165" t="str">
        <f>IF(AND($Q38&lt;$G$268,$H$5="Richtlinie über die Gewährung von Zuwendungen zur Förderung von Jugendwerkstätten"),#REF!*($I$268/30),"")</f>
        <v/>
      </c>
      <c r="Z38" s="166" t="str">
        <f>IF(AND($Q38&gt;$G$268,$H$5="Richtlinie über die Gewährung von Zuwendungen zur Förderung von Jugendwerkstätten"),#REF!*($I$269/30),"")</f>
        <v/>
      </c>
      <c r="AA38" s="163" t="str">
        <f>IF(AND($AM$7&gt;$G$269,$H38="familienversichert"),P38*($I$268/30),"")</f>
        <v/>
      </c>
      <c r="AB38" s="163"/>
      <c r="AC38" s="164" t="str">
        <f>IF(AND($AM$7&gt;$G$269,$H38="pflichtversichert"),$P38*($K$268/30),"")</f>
        <v/>
      </c>
      <c r="AD38" s="164" t="str">
        <f>IF(AND($AM$7&gt;$G$269,$H38="pflichtversichert"),$P38*($K$268/30),"")</f>
        <v/>
      </c>
      <c r="AE38" s="195"/>
      <c r="AF38" s="195"/>
      <c r="AG38" s="167">
        <f>SUMIF(AG13:AG37,"&gt;0",AG13:AG37)</f>
        <v>0</v>
      </c>
      <c r="AH38" s="168">
        <f>SUM(AH13:AH37)</f>
        <v>0</v>
      </c>
      <c r="AI38" s="200">
        <f>SUM(AI13:AI37)</f>
        <v>0</v>
      </c>
      <c r="AJ38" s="205">
        <f>SUM(AJ13:AJ37)</f>
        <v>0</v>
      </c>
      <c r="AK38" s="70"/>
      <c r="AL38" s="70"/>
      <c r="AM38" s="70"/>
      <c r="AN38" s="70"/>
    </row>
    <row r="39" spans="1:40" s="56" customFormat="1" ht="18.75" thickBot="1" x14ac:dyDescent="0.3">
      <c r="A39" s="356"/>
      <c r="B39" s="356"/>
      <c r="C39" s="100" t="s">
        <v>45</v>
      </c>
      <c r="D39" s="55"/>
      <c r="F39" s="246" t="s">
        <v>60</v>
      </c>
      <c r="G39" s="265"/>
      <c r="H39" s="249"/>
      <c r="I39" s="249"/>
      <c r="M39" s="319"/>
      <c r="N39" s="319"/>
      <c r="O39" s="319"/>
      <c r="P39" s="319"/>
      <c r="Q39" s="170"/>
      <c r="R39" s="171"/>
      <c r="S39" s="172"/>
      <c r="T39" s="172"/>
      <c r="U39" s="172"/>
      <c r="V39" s="172"/>
      <c r="W39" s="172"/>
      <c r="X39" s="172"/>
      <c r="Y39" s="172"/>
      <c r="Z39" s="172"/>
      <c r="AA39" s="173"/>
      <c r="AB39" s="173"/>
      <c r="AC39" s="173"/>
      <c r="AD39" s="173">
        <f>SUM(AG38)</f>
        <v>0</v>
      </c>
      <c r="AE39" s="173"/>
      <c r="AF39" s="173"/>
      <c r="AG39" s="174"/>
      <c r="AH39" s="182"/>
      <c r="AI39" s="199"/>
      <c r="AJ39" s="199"/>
    </row>
    <row r="40" spans="1:40" s="57" customFormat="1" ht="15.75" thickTop="1" x14ac:dyDescent="0.25">
      <c r="A40" s="356"/>
      <c r="B40" s="356"/>
      <c r="C40" s="59" t="s">
        <v>78</v>
      </c>
      <c r="D40" s="251">
        <v>42370</v>
      </c>
      <c r="F40" s="266">
        <v>386</v>
      </c>
      <c r="G40" s="250"/>
      <c r="H40" s="250"/>
      <c r="I40" s="250"/>
      <c r="J40" s="56"/>
      <c r="K40" s="56"/>
      <c r="L40" s="56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</row>
    <row r="41" spans="1:40" ht="15" x14ac:dyDescent="0.25">
      <c r="A41" s="29"/>
      <c r="B41" s="29"/>
      <c r="C41" s="41"/>
      <c r="D41" s="60"/>
      <c r="E41" s="30"/>
      <c r="F41" s="267"/>
      <c r="G41" s="250"/>
      <c r="H41" s="250"/>
      <c r="I41" s="250"/>
      <c r="J41" s="56"/>
      <c r="K41" s="56"/>
      <c r="L41" s="56"/>
      <c r="M41" s="56"/>
      <c r="N41" s="56"/>
      <c r="O41" s="56"/>
      <c r="P41" s="56"/>
      <c r="Q41" s="117"/>
      <c r="R41" s="29"/>
      <c r="S41" s="29"/>
      <c r="T41" s="29"/>
      <c r="U41" s="29"/>
      <c r="V41" s="39"/>
      <c r="W41" s="39"/>
      <c r="X41" s="39"/>
      <c r="Y41" s="39"/>
      <c r="Z41" s="39"/>
      <c r="AA41" s="30"/>
      <c r="AB41" s="30"/>
      <c r="AC41" s="56"/>
      <c r="AD41" s="56"/>
      <c r="AE41" s="56"/>
      <c r="AF41" s="56"/>
      <c r="AG41" s="56"/>
      <c r="AH41" s="30"/>
      <c r="AI41" s="30"/>
      <c r="AJ41" s="30"/>
      <c r="AK41" s="30"/>
      <c r="AL41" s="30"/>
      <c r="AM41" s="30"/>
      <c r="AN41" s="30"/>
    </row>
    <row r="42" spans="1:40" ht="11.25" customHeight="1" x14ac:dyDescent="0.2">
      <c r="A42" s="29"/>
      <c r="B42" s="29"/>
      <c r="C42" s="29"/>
      <c r="D42" s="30"/>
      <c r="E42" s="29"/>
      <c r="F42" s="30"/>
      <c r="G42" s="30"/>
      <c r="H42" s="29"/>
      <c r="I42" s="30"/>
      <c r="J42" s="56"/>
      <c r="K42" s="56"/>
      <c r="L42" s="56"/>
      <c r="M42" s="56"/>
      <c r="N42" s="56"/>
      <c r="O42" s="56"/>
      <c r="P42" s="56"/>
      <c r="Q42" s="117"/>
      <c r="R42" s="29"/>
      <c r="S42" s="29"/>
      <c r="T42" s="29"/>
      <c r="U42" s="29"/>
      <c r="V42" s="39"/>
      <c r="W42" s="39"/>
      <c r="X42" s="39"/>
      <c r="Y42" s="39"/>
      <c r="Z42" s="39"/>
      <c r="AA42" s="30"/>
      <c r="AB42" s="30"/>
      <c r="AC42" s="56"/>
      <c r="AD42" s="56"/>
      <c r="AE42" s="56"/>
      <c r="AF42" s="56"/>
      <c r="AG42" s="56"/>
      <c r="AH42" s="30"/>
      <c r="AI42" s="30"/>
      <c r="AJ42" s="30"/>
      <c r="AK42" s="30"/>
      <c r="AL42" s="30"/>
      <c r="AM42" s="30"/>
      <c r="AN42" s="30"/>
    </row>
    <row r="43" spans="1:40" ht="35.25" customHeight="1" x14ac:dyDescent="0.25">
      <c r="A43" s="30"/>
      <c r="B43" s="30"/>
      <c r="C43" s="400" t="s">
        <v>65</v>
      </c>
      <c r="D43" s="400"/>
      <c r="E43" s="400"/>
      <c r="F43" s="400"/>
      <c r="G43" s="400"/>
      <c r="H43" s="400"/>
      <c r="I43" s="400"/>
      <c r="J43" s="400"/>
      <c r="K43" s="400"/>
      <c r="L43" s="400"/>
      <c r="M43" s="400"/>
      <c r="N43" s="400"/>
      <c r="O43" s="400"/>
      <c r="P43" s="400"/>
      <c r="Q43" s="400"/>
      <c r="R43" s="400"/>
      <c r="S43" s="400"/>
      <c r="T43" s="400"/>
      <c r="U43" s="400"/>
      <c r="V43" s="400"/>
      <c r="W43" s="400"/>
      <c r="X43" s="400"/>
      <c r="Y43" s="400"/>
      <c r="Z43" s="400"/>
      <c r="AA43" s="400"/>
      <c r="AB43" s="400"/>
      <c r="AC43" s="400"/>
      <c r="AD43" s="400"/>
      <c r="AE43" s="400"/>
      <c r="AF43" s="400"/>
      <c r="AG43" s="400"/>
      <c r="AH43" s="400"/>
      <c r="AI43" s="400"/>
      <c r="AJ43" s="400"/>
      <c r="AK43" s="400"/>
      <c r="AL43" s="30"/>
      <c r="AM43" s="30"/>
      <c r="AN43" s="30"/>
    </row>
    <row r="44" spans="1:40" ht="55.5" customHeight="1" x14ac:dyDescent="0.2">
      <c r="A44" s="33"/>
      <c r="B44" s="33"/>
      <c r="C44" s="33"/>
      <c r="D44" s="33"/>
      <c r="E44" s="33"/>
      <c r="F44" s="30"/>
      <c r="G44" s="30"/>
      <c r="H44" s="30"/>
      <c r="I44" s="30"/>
      <c r="J44" s="30"/>
      <c r="K44" s="48"/>
      <c r="L44" s="56"/>
      <c r="M44" s="56"/>
      <c r="N44" s="56"/>
      <c r="O44" s="56"/>
      <c r="P44" s="49"/>
      <c r="Q44" s="118"/>
      <c r="R44" s="33"/>
      <c r="S44" s="33"/>
      <c r="T44" s="33"/>
      <c r="U44" s="30"/>
      <c r="V44" s="39"/>
      <c r="W44" s="39"/>
      <c r="X44" s="39"/>
      <c r="Y44" s="39"/>
      <c r="Z44" s="39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</row>
    <row r="45" spans="1:40" ht="22.5" customHeight="1" x14ac:dyDescent="0.2">
      <c r="A45" s="389" t="s">
        <v>69</v>
      </c>
      <c r="B45" s="389"/>
      <c r="C45" s="389"/>
      <c r="D45" s="389"/>
      <c r="E45" s="86"/>
      <c r="F45" s="87"/>
      <c r="G45" s="87"/>
      <c r="H45" s="87"/>
      <c r="I45" s="87"/>
      <c r="J45" s="87"/>
      <c r="K45" s="88"/>
      <c r="L45" s="89"/>
      <c r="M45" s="89"/>
      <c r="N45" s="89"/>
      <c r="O45" s="89"/>
      <c r="P45" s="89"/>
      <c r="Q45" s="119"/>
      <c r="R45" s="86"/>
      <c r="S45" s="86"/>
      <c r="T45" s="86"/>
      <c r="U45" s="87"/>
      <c r="V45" s="130"/>
      <c r="W45" s="130"/>
      <c r="X45" s="130"/>
      <c r="Y45" s="130"/>
      <c r="Z45" s="130"/>
      <c r="AA45" s="87"/>
      <c r="AB45" s="87"/>
      <c r="AC45" s="87"/>
      <c r="AD45" s="87"/>
      <c r="AE45" s="87"/>
      <c r="AF45" s="87"/>
      <c r="AG45" s="87"/>
      <c r="AH45" s="87"/>
      <c r="AI45" s="38"/>
      <c r="AJ45" s="38"/>
      <c r="AK45" s="30"/>
      <c r="AL45" s="30"/>
      <c r="AM45" s="30"/>
      <c r="AN45" s="30"/>
    </row>
    <row r="46" spans="1:40" s="57" customFormat="1" ht="7.5" hidden="1" customHeight="1" thickBot="1" x14ac:dyDescent="0.3">
      <c r="A46" s="78"/>
      <c r="B46" s="62"/>
      <c r="C46" s="62"/>
      <c r="D46" s="62"/>
      <c r="E46" s="63"/>
      <c r="F46" s="38"/>
      <c r="G46" s="38"/>
      <c r="H46" s="38"/>
      <c r="I46" s="38"/>
      <c r="J46" s="38"/>
      <c r="K46" s="118"/>
      <c r="L46" s="64"/>
      <c r="M46" s="65"/>
      <c r="N46" s="65"/>
      <c r="O46" s="65"/>
      <c r="P46" s="65"/>
      <c r="Q46" s="115"/>
      <c r="R46" s="69"/>
      <c r="S46" s="66"/>
      <c r="T46" s="67"/>
      <c r="U46" s="66"/>
      <c r="V46" s="67"/>
      <c r="W46" s="67"/>
      <c r="X46" s="67"/>
      <c r="Y46" s="68"/>
      <c r="Z46" s="79"/>
      <c r="AA46" s="66"/>
      <c r="AB46" s="66"/>
      <c r="AC46" s="67"/>
      <c r="AD46" s="67"/>
      <c r="AE46" s="67"/>
      <c r="AF46" s="67"/>
      <c r="AG46" s="99"/>
      <c r="AH46" s="129"/>
      <c r="AI46" s="129"/>
      <c r="AJ46" s="129"/>
      <c r="AK46" s="28"/>
      <c r="AL46" s="28"/>
      <c r="AM46" s="28"/>
      <c r="AN46" s="28"/>
    </row>
    <row r="47" spans="1:40" s="31" customFormat="1" ht="61.5" hidden="1" customHeight="1" thickTop="1" thickBot="1" x14ac:dyDescent="0.25">
      <c r="A47" s="364" t="s">
        <v>0</v>
      </c>
      <c r="B47" s="394" t="s">
        <v>30</v>
      </c>
      <c r="C47" s="353" t="s">
        <v>16</v>
      </c>
      <c r="D47" s="354"/>
      <c r="E47" s="35" t="s">
        <v>50</v>
      </c>
      <c r="F47" s="42" t="s">
        <v>49</v>
      </c>
      <c r="G47" s="47"/>
      <c r="H47" s="151" t="s">
        <v>39</v>
      </c>
      <c r="I47" s="359" t="s">
        <v>51</v>
      </c>
      <c r="J47" s="360"/>
      <c r="K47" s="120"/>
      <c r="L47" s="403" t="s">
        <v>64</v>
      </c>
      <c r="M47" s="404"/>
      <c r="N47" s="404"/>
      <c r="O47" s="404"/>
      <c r="P47" s="405"/>
      <c r="Q47" s="300" t="s">
        <v>40</v>
      </c>
      <c r="R47" s="330" t="s">
        <v>59</v>
      </c>
      <c r="S47" s="351" t="s">
        <v>58</v>
      </c>
      <c r="T47" s="352"/>
      <c r="U47" s="324" t="s">
        <v>104</v>
      </c>
      <c r="V47" s="325"/>
      <c r="W47" s="325"/>
      <c r="X47" s="326"/>
      <c r="Y47" s="322" t="s">
        <v>57</v>
      </c>
      <c r="Z47" s="323"/>
      <c r="AA47" s="392" t="s">
        <v>95</v>
      </c>
      <c r="AB47" s="393"/>
      <c r="AC47" s="327" t="s">
        <v>104</v>
      </c>
      <c r="AD47" s="328"/>
      <c r="AE47" s="328"/>
      <c r="AF47" s="329"/>
      <c r="AG47" s="287" t="s">
        <v>79</v>
      </c>
      <c r="AH47" s="308" t="s">
        <v>60</v>
      </c>
      <c r="AI47" s="280" t="s">
        <v>97</v>
      </c>
      <c r="AJ47" s="280" t="s">
        <v>98</v>
      </c>
      <c r="AK47" s="425" t="s">
        <v>88</v>
      </c>
      <c r="AL47" s="415"/>
      <c r="AM47" s="415"/>
      <c r="AN47" s="416"/>
    </row>
    <row r="48" spans="1:40" s="36" customFormat="1" ht="14.25" hidden="1" customHeight="1" x14ac:dyDescent="0.2">
      <c r="A48" s="365"/>
      <c r="B48" s="395"/>
      <c r="C48" s="337" t="s">
        <v>2</v>
      </c>
      <c r="D48" s="339" t="s">
        <v>3</v>
      </c>
      <c r="E48" s="341" t="s">
        <v>17</v>
      </c>
      <c r="F48" s="343" t="s">
        <v>17</v>
      </c>
      <c r="G48" s="345" t="s">
        <v>48</v>
      </c>
      <c r="H48" s="141"/>
      <c r="I48" s="310" t="s">
        <v>18</v>
      </c>
      <c r="J48" s="367" t="s">
        <v>19</v>
      </c>
      <c r="K48" s="312" t="s">
        <v>28</v>
      </c>
      <c r="L48" s="126"/>
      <c r="M48" s="347" t="s">
        <v>62</v>
      </c>
      <c r="N48" s="132"/>
      <c r="O48" s="349" t="s">
        <v>63</v>
      </c>
      <c r="P48" s="317" t="s">
        <v>28</v>
      </c>
      <c r="Q48" s="301"/>
      <c r="R48" s="331"/>
      <c r="S48" s="292" t="s">
        <v>55</v>
      </c>
      <c r="T48" s="294" t="s">
        <v>41</v>
      </c>
      <c r="U48" s="296" t="s">
        <v>56</v>
      </c>
      <c r="V48" s="285" t="s">
        <v>42</v>
      </c>
      <c r="W48" s="193"/>
      <c r="X48" s="193"/>
      <c r="Y48" s="290" t="s">
        <v>54</v>
      </c>
      <c r="Z48" s="333" t="s">
        <v>53</v>
      </c>
      <c r="AA48" s="303" t="s">
        <v>105</v>
      </c>
      <c r="AB48" s="303" t="s">
        <v>106</v>
      </c>
      <c r="AC48" s="283" t="s">
        <v>71</v>
      </c>
      <c r="AD48" s="283" t="s">
        <v>75</v>
      </c>
      <c r="AE48" s="298" t="s">
        <v>93</v>
      </c>
      <c r="AF48" s="244" t="s">
        <v>91</v>
      </c>
      <c r="AG48" s="288"/>
      <c r="AH48" s="309"/>
      <c r="AI48" s="281"/>
      <c r="AJ48" s="281"/>
      <c r="AK48" s="426"/>
      <c r="AL48" s="417"/>
      <c r="AM48" s="417"/>
      <c r="AN48" s="418"/>
    </row>
    <row r="49" spans="1:40" s="32" customFormat="1" ht="30.75" hidden="1" customHeight="1" thickBot="1" x14ac:dyDescent="0.25">
      <c r="A49" s="366"/>
      <c r="B49" s="396"/>
      <c r="C49" s="338"/>
      <c r="D49" s="340"/>
      <c r="E49" s="342"/>
      <c r="F49" s="344"/>
      <c r="G49" s="346"/>
      <c r="H49" s="137"/>
      <c r="I49" s="311"/>
      <c r="J49" s="368"/>
      <c r="K49" s="313"/>
      <c r="L49" s="127" t="s">
        <v>61</v>
      </c>
      <c r="M49" s="348"/>
      <c r="N49" s="136" t="s">
        <v>83</v>
      </c>
      <c r="O49" s="350"/>
      <c r="P49" s="318"/>
      <c r="Q49" s="302"/>
      <c r="R49" s="332"/>
      <c r="S49" s="293"/>
      <c r="T49" s="295"/>
      <c r="U49" s="297"/>
      <c r="V49" s="286"/>
      <c r="W49" s="194"/>
      <c r="X49" s="194"/>
      <c r="Y49" s="291"/>
      <c r="Z49" s="334"/>
      <c r="AA49" s="304"/>
      <c r="AB49" s="304"/>
      <c r="AC49" s="284"/>
      <c r="AD49" s="284"/>
      <c r="AE49" s="299"/>
      <c r="AF49" s="245" t="s">
        <v>94</v>
      </c>
      <c r="AG49" s="289"/>
      <c r="AH49" s="309"/>
      <c r="AI49" s="282"/>
      <c r="AJ49" s="282"/>
      <c r="AK49" s="426"/>
      <c r="AL49" s="417"/>
      <c r="AM49" s="417"/>
      <c r="AN49" s="418"/>
    </row>
    <row r="50" spans="1:40" s="160" customFormat="1" ht="19.5" hidden="1" customHeight="1" thickBot="1" x14ac:dyDescent="0.25">
      <c r="A50" s="80"/>
      <c r="B50" s="81"/>
      <c r="C50" s="82"/>
      <c r="D50" s="81"/>
      <c r="E50" s="83"/>
      <c r="F50" s="85"/>
      <c r="G50" s="85"/>
      <c r="H50" s="85"/>
      <c r="I50" s="85"/>
      <c r="J50" s="85"/>
      <c r="K50" s="122"/>
      <c r="L50" s="85"/>
      <c r="M50" s="314" t="s">
        <v>68</v>
      </c>
      <c r="N50" s="315"/>
      <c r="O50" s="315"/>
      <c r="P50" s="316"/>
      <c r="Q50" s="116">
        <f t="shared" ref="Q50:Q76" si="29">IF(P50&gt;I50,P50,I50)</f>
        <v>0</v>
      </c>
      <c r="R50" s="125">
        <f>SUM(R38)</f>
        <v>0</v>
      </c>
      <c r="S50" s="74" t="str">
        <f>IF(AND(O50&lt;$F$269,H50="familienversichert"),P50*($I$268/30),"")</f>
        <v/>
      </c>
      <c r="T50" s="75" t="str">
        <f>IF(AND(O50&gt;$G$268,H50="familienversichert"),P50*($I$269/30),"")</f>
        <v/>
      </c>
      <c r="U50" s="74" t="str">
        <f>IF(AND(O50&lt;$F$269,J50="pflichtversichert"),P50*($K$268/30),"")</f>
        <v/>
      </c>
      <c r="V50" s="75" t="str">
        <f>IF(AND(O50&gt;$G$268,H50="pflichtversichert"),P50*($K$269/30),"")</f>
        <v/>
      </c>
      <c r="W50" s="75"/>
      <c r="X50" s="75"/>
      <c r="Y50" s="76" t="str">
        <f>IF(AND($Q50&lt;$G$268,$H$5="Richtlinie über die Gewährung von Zuwendungen zur Förderung von Jugendwerkstätten"),#REF!*($I$268/30),"")</f>
        <v/>
      </c>
      <c r="Z50" s="77" t="str">
        <f>IF(AND($Q50&gt;$G$268,$H$5="Richtlinie über die Gewährung von Zuwendungen zur Förderung von Jugendwerkstätten"),#REF!*($I$269/30),"")</f>
        <v/>
      </c>
      <c r="AA50" s="74" t="str">
        <f>IF(AND($AM$7&gt;$G$269,$H50="familienversichert"),P50*($I$268/30),"")</f>
        <v/>
      </c>
      <c r="AB50" s="74"/>
      <c r="AC50" s="75" t="str">
        <f>IF(AND($AM$7&gt;=$G$269,$H50="pflichtversichert"),$P50*($K$268/30),"")</f>
        <v/>
      </c>
      <c r="AD50" s="91">
        <f>AG50</f>
        <v>0</v>
      </c>
      <c r="AE50" s="91"/>
      <c r="AF50" s="91"/>
      <c r="AG50" s="209">
        <f>SUM(AG38)</f>
        <v>0</v>
      </c>
      <c r="AH50" s="201">
        <f>SUM(AH38)</f>
        <v>0</v>
      </c>
      <c r="AI50" s="210">
        <f>AI38</f>
        <v>0</v>
      </c>
      <c r="AJ50" s="204">
        <f>AJ38</f>
        <v>0</v>
      </c>
      <c r="AK50" s="419"/>
      <c r="AL50" s="420"/>
      <c r="AM50" s="420"/>
      <c r="AN50" s="421"/>
    </row>
    <row r="51" spans="1:40" s="57" customFormat="1" ht="18.75" hidden="1" customHeight="1" x14ac:dyDescent="0.2">
      <c r="A51" s="150">
        <f>A37+1</f>
        <v>26</v>
      </c>
      <c r="B51" s="134"/>
      <c r="C51" s="133"/>
      <c r="D51" s="134"/>
      <c r="E51" s="144"/>
      <c r="F51" s="147"/>
      <c r="G51" s="189">
        <f>(DAY(E51)&gt;1)*(MIN(F51+1,DATE(YEAR(E51), MONTH(E51)+1,1))-E51) + 30*MAX(,12*(YEAR(F51)-YEAR(E51))+MONTH(F51)-MONTH(E51)+(DAY(E51)=1)-(DAY(F51+1)&gt;1)) + DAY(F51)*(DAY(F51+1)&gt;1)*(1-(DAY(E51)&gt;1)*(TEXT(E51,"JJJJMM")=TEXT(F51,"JJJJMM")))</f>
        <v>0</v>
      </c>
      <c r="H51" s="268" t="s">
        <v>89</v>
      </c>
      <c r="I51" s="144"/>
      <c r="J51" s="190"/>
      <c r="K51" s="189">
        <f>(DAY(I51)&gt;1)*(MIN(J51+1,DATE(YEAR(I51), MONTH(I51)+1,1))-I51) + 30*MAX(,12*(YEAR(J51)-YEAR(I51))+MONTH(J51)-MONTH(I51)+(DAY(I51)=1)-(DAY(J51+1)&gt;1)) + DAY(J51)*(DAY(J51+1)&gt;1)*(1-(DAY(I51)&gt;1)*(TEXT(I51,"JJJJMM")=TEXT(J51,"JJJJMM")))</f>
        <v>0</v>
      </c>
      <c r="L51" s="138">
        <f t="shared" ref="L51:L64" si="30">IF(I51&gt;=E51,I51,E51)</f>
        <v>0</v>
      </c>
      <c r="M51" s="139">
        <f t="shared" ref="M51:M75" si="31">IF($G$6&gt;=L51,$G$6,L51)</f>
        <v>0</v>
      </c>
      <c r="N51" s="109">
        <f t="shared" ref="N51:N64" si="32">IF(J51&lt;=F51,J51,F51)</f>
        <v>0</v>
      </c>
      <c r="O51" s="46">
        <f t="shared" ref="O51:O75" si="33">IF($K$6&lt;=N51,$K$6,N51)</f>
        <v>0</v>
      </c>
      <c r="P51" s="54">
        <f>IF(M51&gt;O51,"0",((DAY(M51)&gt;1)*(MIN(O51+1,DATE(YEAR(M51), MONTH(M51)+1,1))-M51) + 30*MAX(,12*(YEAR(O51)-YEAR(M51))+MONTH(O51)-MONTH(M51)+(DAY(M51)=1)-(DAY(O51+1)&gt;1)) + DAY(O51)*(DAY(O51+1)&gt;1)*(1-(DAY(M51)&gt;1)*(TEXT(M51,"JJJJMM")=TEXT(O51,"JJJJMM")))))</f>
        <v>0</v>
      </c>
      <c r="Q51" s="113">
        <f t="shared" si="29"/>
        <v>0</v>
      </c>
      <c r="R51" s="123">
        <f t="shared" ref="R51:R64" si="34">SUM(S51:Z51)</f>
        <v>0</v>
      </c>
      <c r="S51" s="146" t="str">
        <f>IF(AND(O51&lt;$F$269,H51="ALG II - familienversichert",,$H$5&lt;&gt;"Richtlinie über die Gewährung von Zuwendungen zur Förderung von Jugendwerkstätten"),P51*($I$268/30),"")</f>
        <v/>
      </c>
      <c r="T51" s="145" t="str">
        <f>IF(AND(O51&gt;$G$268,H51="ALG II - familienversichert",,$H$5&lt;&gt;"Richtlinie über die Gewährung von Zuwendungen zur Förderung von Jugendwerkstätten"),P51*($I$269/30),"")</f>
        <v/>
      </c>
      <c r="U51" s="146" t="str">
        <f t="shared" ref="U51:U75" si="35">IF(AND(O51&lt;$F$269,H51="ALG II - pflichtversichert"),P51*($K$268/30),"")</f>
        <v/>
      </c>
      <c r="V51" s="145" t="str">
        <f t="shared" ref="V51:V75" si="36">IF(AND(O51&gt;$G$268,H51="ALG II - pflichtversichert"),P51*($K$269/30),"")</f>
        <v/>
      </c>
      <c r="W51" s="145" t="str">
        <f t="shared" ref="W51:W75" si="37">IF(AND(O51&lt;$F$269,H51="ALG I"),P51*($K$268/30),"")</f>
        <v/>
      </c>
      <c r="X51" s="145" t="str">
        <f t="shared" ref="X51:X75" si="38">IF(AND(O51&gt;$G$268,H51="ALG I"),P51*($K$269/30),"")</f>
        <v/>
      </c>
      <c r="Y51" s="148" t="str">
        <f t="shared" ref="Y51:Y75" si="39">IF(AND($AM$7&lt;$F$269,$H$5="Richtlinie über die Gewährung von Zuwendungen zur Förderung von Jugendwerkstätten"),$P51*($I$268/30),"")</f>
        <v/>
      </c>
      <c r="Z51" s="149" t="str">
        <f t="shared" ref="Z51:Z75" si="40">IF(AND($AM$7&gt;=$F$269,$H$5="Richtlinie über die Gewährung von Zuwendungen zur Förderung von Jugendwerkstätten"),$P51*($I$269/30),"")</f>
        <v/>
      </c>
      <c r="AA51" s="146" t="str">
        <f t="shared" ref="AA51:AA75" si="41">IF(AND($AM$7&gt;=$F$269,$H51="ALG II - familienversichert"),$P51*($I$269/30),"")</f>
        <v/>
      </c>
      <c r="AB51" s="146">
        <f t="shared" ref="AB51:AB75" si="42">IF(AND($AM$7&lt;$F$269,$H51="ALG II - familienversichert"),$P51*($I$268/30),)</f>
        <v>0</v>
      </c>
      <c r="AC51" s="145" t="str">
        <f t="shared" ref="AC51:AC75" si="43">IF(AND($AM$7&gt;=$F$269,$H51="ALG II - pflichtversichert"),$P51*($K$269/30),"")</f>
        <v/>
      </c>
      <c r="AD51" s="145" t="str">
        <f t="shared" ref="AD51:AD75" si="44">IF(AND($AM$7&lt;$F$269,$H51="ALG II - pflichtversichert"),$P51*($K$268/30),"")</f>
        <v/>
      </c>
      <c r="AE51" s="146" t="str">
        <f t="shared" ref="AE51:AE75" si="45">IF(AND($AM$7&gt;=$F$269,$H51="ALG I"),$P51*($K$269/30),"")</f>
        <v/>
      </c>
      <c r="AF51" s="146" t="str">
        <f t="shared" ref="AF51:AF75" si="46">IF(AND($AM$7&lt;$F$269,$H51="ALG I"),$P51*($K$268/30),"")</f>
        <v/>
      </c>
      <c r="AG51" s="105">
        <f>IF($H$5="Richtlinie über die Gewährung von Zuwendungen zur Förderung von Jugendwerkstätten",SUM(Y51:Z51),SUM(AA51:AF51))</f>
        <v>0</v>
      </c>
      <c r="AH51" s="208">
        <f t="shared" ref="AH51:AH64" si="47">IF(AG51&lt;0,0,AG51)</f>
        <v>0</v>
      </c>
      <c r="AI51" s="217"/>
      <c r="AJ51" s="212">
        <f t="shared" ref="AJ51:AJ75" si="48">AH51-AI51</f>
        <v>0</v>
      </c>
      <c r="AK51" s="427"/>
      <c r="AL51" s="420"/>
      <c r="AM51" s="420"/>
      <c r="AN51" s="421"/>
    </row>
    <row r="52" spans="1:40" s="57" customFormat="1" ht="18.75" hidden="1" customHeight="1" x14ac:dyDescent="0.2">
      <c r="A52" s="150">
        <f>A51+1</f>
        <v>27</v>
      </c>
      <c r="B52" s="134"/>
      <c r="C52" s="133"/>
      <c r="D52" s="134"/>
      <c r="E52" s="144"/>
      <c r="F52" s="147"/>
      <c r="G52" s="189">
        <f t="shared" ref="G52:G75" si="49">(DAY(E52)&gt;1)*(MIN(F52+1,DATE(YEAR(E52), MONTH(E52)+1,1))-E52) + 30*MAX(,12*(YEAR(F52)-YEAR(E52))+MONTH(F52)-MONTH(E52)+(DAY(E52)=1)-(DAY(F52+1)&gt;1)) + DAY(F52)*(DAY(F52+1)&gt;1)*(1-(DAY(E52)&gt;1)*(TEXT(E52,"JJJJMM")=TEXT(F52,"JJJJMM")))</f>
        <v>0</v>
      </c>
      <c r="H52" s="268" t="s">
        <v>89</v>
      </c>
      <c r="I52" s="144"/>
      <c r="J52" s="190"/>
      <c r="K52" s="189">
        <f t="shared" ref="K52:K75" si="50">(DAY(I52)&gt;1)*(MIN(J52+1,DATE(YEAR(I52), MONTH(I52)+1,1))-I52) + 30*MAX(,12*(YEAR(J52)-YEAR(I52))+MONTH(J52)-MONTH(I52)+(DAY(I52)=1)-(DAY(J52+1)&gt;1)) + DAY(J52)*(DAY(J52+1)&gt;1)*(1-(DAY(I52)&gt;1)*(TEXT(I52,"JJJJMM")=TEXT(J52,"JJJJMM")))</f>
        <v>0</v>
      </c>
      <c r="L52" s="138">
        <f t="shared" si="30"/>
        <v>0</v>
      </c>
      <c r="M52" s="139">
        <f t="shared" si="31"/>
        <v>0</v>
      </c>
      <c r="N52" s="109">
        <f t="shared" si="32"/>
        <v>0</v>
      </c>
      <c r="O52" s="46">
        <f t="shared" si="33"/>
        <v>0</v>
      </c>
      <c r="P52" s="54">
        <f t="shared" ref="P52:P75" si="51">IF(M52&gt;O52,"0",((DAY(M52)&gt;1)*(MIN(O52+1,DATE(YEAR(M52), MONTH(M52)+1,1))-M52) + 30*MAX(,12*(YEAR(O52)-YEAR(M52))+MONTH(O52)-MONTH(M52)+(DAY(M52)=1)-(DAY(O52+1)&gt;1)) + DAY(O52)*(DAY(O52+1)&gt;1)*(1-(DAY(M52)&gt;1)*(TEXT(M52,"JJJJMM")=TEXT(O52,"JJJJMM")))))</f>
        <v>0</v>
      </c>
      <c r="Q52" s="113">
        <f t="shared" si="29"/>
        <v>0</v>
      </c>
      <c r="R52" s="123">
        <f t="shared" si="34"/>
        <v>0</v>
      </c>
      <c r="S52" s="146" t="str">
        <f t="shared" ref="S52:S75" si="52">IF(AND(O52&lt;$F$269,H52="ALG II - familienversichert",,$H$5&lt;&gt;"Richtlinie über die Gewährung von Zuwendungen zur Förderung von Jugendwerkstätten"),P52*($I$268/30),"")</f>
        <v/>
      </c>
      <c r="T52" s="145" t="str">
        <f t="shared" ref="T52:T75" si="53">IF(AND(O52&gt;$G$268,H52="ALG II - familienversichert",,$H$5&lt;&gt;"Richtlinie über die Gewährung von Zuwendungen zur Förderung von Jugendwerkstätten"),P52*($I$269/30),"")</f>
        <v/>
      </c>
      <c r="U52" s="146" t="str">
        <f t="shared" si="35"/>
        <v/>
      </c>
      <c r="V52" s="145" t="str">
        <f t="shared" si="36"/>
        <v/>
      </c>
      <c r="W52" s="145" t="str">
        <f t="shared" si="37"/>
        <v/>
      </c>
      <c r="X52" s="145" t="str">
        <f t="shared" si="38"/>
        <v/>
      </c>
      <c r="Y52" s="148" t="str">
        <f t="shared" si="39"/>
        <v/>
      </c>
      <c r="Z52" s="149" t="str">
        <f t="shared" si="40"/>
        <v/>
      </c>
      <c r="AA52" s="146" t="str">
        <f t="shared" si="41"/>
        <v/>
      </c>
      <c r="AB52" s="146">
        <f t="shared" si="42"/>
        <v>0</v>
      </c>
      <c r="AC52" s="145" t="str">
        <f t="shared" si="43"/>
        <v/>
      </c>
      <c r="AD52" s="145" t="str">
        <f t="shared" si="44"/>
        <v/>
      </c>
      <c r="AE52" s="146" t="str">
        <f t="shared" si="45"/>
        <v/>
      </c>
      <c r="AF52" s="146" t="str">
        <f t="shared" si="46"/>
        <v/>
      </c>
      <c r="AG52" s="105">
        <f t="shared" ref="AG52:AG75" si="54">IF($H$5="Richtlinie über die Gewährung von Zuwendungen zur Förderung von Jugendwerkstätten",SUM(Y52:Z52),SUM(AA52:AF52))</f>
        <v>0</v>
      </c>
      <c r="AH52" s="183">
        <f t="shared" si="47"/>
        <v>0</v>
      </c>
      <c r="AI52" s="218"/>
      <c r="AJ52" s="203">
        <f t="shared" si="48"/>
        <v>0</v>
      </c>
      <c r="AK52" s="427"/>
      <c r="AL52" s="420"/>
      <c r="AM52" s="420"/>
      <c r="AN52" s="421"/>
    </row>
    <row r="53" spans="1:40" s="57" customFormat="1" ht="18.75" hidden="1" customHeight="1" x14ac:dyDescent="0.2">
      <c r="A53" s="150">
        <f t="shared" ref="A53:A75" si="55">A52+1</f>
        <v>28</v>
      </c>
      <c r="B53" s="134"/>
      <c r="C53" s="133"/>
      <c r="D53" s="134"/>
      <c r="E53" s="144"/>
      <c r="F53" s="147"/>
      <c r="G53" s="189">
        <f t="shared" si="49"/>
        <v>0</v>
      </c>
      <c r="H53" s="268" t="s">
        <v>89</v>
      </c>
      <c r="I53" s="144"/>
      <c r="J53" s="190"/>
      <c r="K53" s="189">
        <f t="shared" si="50"/>
        <v>0</v>
      </c>
      <c r="L53" s="138">
        <f t="shared" si="30"/>
        <v>0</v>
      </c>
      <c r="M53" s="139">
        <f t="shared" si="31"/>
        <v>0</v>
      </c>
      <c r="N53" s="109">
        <f t="shared" si="32"/>
        <v>0</v>
      </c>
      <c r="O53" s="46">
        <f t="shared" si="33"/>
        <v>0</v>
      </c>
      <c r="P53" s="54">
        <f t="shared" si="51"/>
        <v>0</v>
      </c>
      <c r="Q53" s="113">
        <f t="shared" si="29"/>
        <v>0</v>
      </c>
      <c r="R53" s="123">
        <f t="shared" si="34"/>
        <v>0</v>
      </c>
      <c r="S53" s="146" t="str">
        <f t="shared" si="52"/>
        <v/>
      </c>
      <c r="T53" s="145" t="str">
        <f t="shared" si="53"/>
        <v/>
      </c>
      <c r="U53" s="146" t="str">
        <f t="shared" si="35"/>
        <v/>
      </c>
      <c r="V53" s="145" t="str">
        <f t="shared" si="36"/>
        <v/>
      </c>
      <c r="W53" s="145" t="str">
        <f t="shared" si="37"/>
        <v/>
      </c>
      <c r="X53" s="145" t="str">
        <f t="shared" si="38"/>
        <v/>
      </c>
      <c r="Y53" s="148" t="str">
        <f t="shared" si="39"/>
        <v/>
      </c>
      <c r="Z53" s="149" t="str">
        <f t="shared" si="40"/>
        <v/>
      </c>
      <c r="AA53" s="146" t="str">
        <f t="shared" si="41"/>
        <v/>
      </c>
      <c r="AB53" s="146">
        <f t="shared" si="42"/>
        <v>0</v>
      </c>
      <c r="AC53" s="145" t="str">
        <f t="shared" si="43"/>
        <v/>
      </c>
      <c r="AD53" s="145" t="str">
        <f t="shared" si="44"/>
        <v/>
      </c>
      <c r="AE53" s="146" t="str">
        <f t="shared" si="45"/>
        <v/>
      </c>
      <c r="AF53" s="146" t="str">
        <f t="shared" si="46"/>
        <v/>
      </c>
      <c r="AG53" s="105">
        <f t="shared" si="54"/>
        <v>0</v>
      </c>
      <c r="AH53" s="183">
        <f t="shared" si="47"/>
        <v>0</v>
      </c>
      <c r="AI53" s="218"/>
      <c r="AJ53" s="203">
        <f t="shared" si="48"/>
        <v>0</v>
      </c>
      <c r="AK53" s="427"/>
      <c r="AL53" s="420"/>
      <c r="AM53" s="420"/>
      <c r="AN53" s="421"/>
    </row>
    <row r="54" spans="1:40" s="57" customFormat="1" ht="18.75" hidden="1" customHeight="1" x14ac:dyDescent="0.2">
      <c r="A54" s="150">
        <f t="shared" si="55"/>
        <v>29</v>
      </c>
      <c r="B54" s="134"/>
      <c r="C54" s="133"/>
      <c r="D54" s="134"/>
      <c r="E54" s="144"/>
      <c r="F54" s="147"/>
      <c r="G54" s="189">
        <f t="shared" si="49"/>
        <v>0</v>
      </c>
      <c r="H54" s="268" t="s">
        <v>89</v>
      </c>
      <c r="I54" s="144"/>
      <c r="J54" s="190"/>
      <c r="K54" s="189">
        <f t="shared" si="50"/>
        <v>0</v>
      </c>
      <c r="L54" s="138">
        <f t="shared" si="30"/>
        <v>0</v>
      </c>
      <c r="M54" s="139">
        <f t="shared" si="31"/>
        <v>0</v>
      </c>
      <c r="N54" s="109">
        <f t="shared" si="32"/>
        <v>0</v>
      </c>
      <c r="O54" s="46">
        <f t="shared" si="33"/>
        <v>0</v>
      </c>
      <c r="P54" s="54">
        <f t="shared" si="51"/>
        <v>0</v>
      </c>
      <c r="Q54" s="113">
        <f t="shared" si="29"/>
        <v>0</v>
      </c>
      <c r="R54" s="123">
        <f t="shared" si="34"/>
        <v>0</v>
      </c>
      <c r="S54" s="146" t="str">
        <f t="shared" si="52"/>
        <v/>
      </c>
      <c r="T54" s="145" t="str">
        <f t="shared" si="53"/>
        <v/>
      </c>
      <c r="U54" s="146" t="str">
        <f t="shared" si="35"/>
        <v/>
      </c>
      <c r="V54" s="145" t="str">
        <f t="shared" si="36"/>
        <v/>
      </c>
      <c r="W54" s="145" t="str">
        <f t="shared" si="37"/>
        <v/>
      </c>
      <c r="X54" s="145" t="str">
        <f t="shared" si="38"/>
        <v/>
      </c>
      <c r="Y54" s="148" t="str">
        <f t="shared" si="39"/>
        <v/>
      </c>
      <c r="Z54" s="149" t="str">
        <f t="shared" si="40"/>
        <v/>
      </c>
      <c r="AA54" s="146" t="str">
        <f t="shared" si="41"/>
        <v/>
      </c>
      <c r="AB54" s="146">
        <f t="shared" si="42"/>
        <v>0</v>
      </c>
      <c r="AC54" s="145" t="str">
        <f t="shared" si="43"/>
        <v/>
      </c>
      <c r="AD54" s="145" t="str">
        <f t="shared" si="44"/>
        <v/>
      </c>
      <c r="AE54" s="146" t="str">
        <f t="shared" si="45"/>
        <v/>
      </c>
      <c r="AF54" s="146" t="str">
        <f t="shared" si="46"/>
        <v/>
      </c>
      <c r="AG54" s="105">
        <f t="shared" si="54"/>
        <v>0</v>
      </c>
      <c r="AH54" s="183">
        <f t="shared" si="47"/>
        <v>0</v>
      </c>
      <c r="AI54" s="218"/>
      <c r="AJ54" s="203">
        <f t="shared" si="48"/>
        <v>0</v>
      </c>
      <c r="AK54" s="427"/>
      <c r="AL54" s="420"/>
      <c r="AM54" s="420"/>
      <c r="AN54" s="421"/>
    </row>
    <row r="55" spans="1:40" s="57" customFormat="1" ht="18.75" hidden="1" customHeight="1" x14ac:dyDescent="0.2">
      <c r="A55" s="150">
        <f t="shared" si="55"/>
        <v>30</v>
      </c>
      <c r="B55" s="134"/>
      <c r="C55" s="133"/>
      <c r="D55" s="134"/>
      <c r="E55" s="144"/>
      <c r="F55" s="147"/>
      <c r="G55" s="189">
        <f t="shared" si="49"/>
        <v>0</v>
      </c>
      <c r="H55" s="268" t="s">
        <v>89</v>
      </c>
      <c r="I55" s="144"/>
      <c r="J55" s="190"/>
      <c r="K55" s="189">
        <f t="shared" si="50"/>
        <v>0</v>
      </c>
      <c r="L55" s="138">
        <f t="shared" si="30"/>
        <v>0</v>
      </c>
      <c r="M55" s="139">
        <f t="shared" si="31"/>
        <v>0</v>
      </c>
      <c r="N55" s="109">
        <f t="shared" si="32"/>
        <v>0</v>
      </c>
      <c r="O55" s="46">
        <f t="shared" si="33"/>
        <v>0</v>
      </c>
      <c r="P55" s="54">
        <f t="shared" si="51"/>
        <v>0</v>
      </c>
      <c r="Q55" s="113">
        <f t="shared" si="29"/>
        <v>0</v>
      </c>
      <c r="R55" s="123">
        <f t="shared" si="34"/>
        <v>0</v>
      </c>
      <c r="S55" s="146" t="str">
        <f t="shared" si="52"/>
        <v/>
      </c>
      <c r="T55" s="145" t="str">
        <f t="shared" si="53"/>
        <v/>
      </c>
      <c r="U55" s="146" t="str">
        <f t="shared" si="35"/>
        <v/>
      </c>
      <c r="V55" s="145" t="str">
        <f t="shared" si="36"/>
        <v/>
      </c>
      <c r="W55" s="145" t="str">
        <f t="shared" si="37"/>
        <v/>
      </c>
      <c r="X55" s="145" t="str">
        <f t="shared" si="38"/>
        <v/>
      </c>
      <c r="Y55" s="148" t="str">
        <f t="shared" si="39"/>
        <v/>
      </c>
      <c r="Z55" s="149" t="str">
        <f t="shared" si="40"/>
        <v/>
      </c>
      <c r="AA55" s="146" t="str">
        <f t="shared" si="41"/>
        <v/>
      </c>
      <c r="AB55" s="146">
        <f t="shared" si="42"/>
        <v>0</v>
      </c>
      <c r="AC55" s="145" t="str">
        <f t="shared" si="43"/>
        <v/>
      </c>
      <c r="AD55" s="145" t="str">
        <f t="shared" si="44"/>
        <v/>
      </c>
      <c r="AE55" s="146" t="str">
        <f t="shared" si="45"/>
        <v/>
      </c>
      <c r="AF55" s="146" t="str">
        <f t="shared" si="46"/>
        <v/>
      </c>
      <c r="AG55" s="105">
        <f t="shared" si="54"/>
        <v>0</v>
      </c>
      <c r="AH55" s="183">
        <f t="shared" si="47"/>
        <v>0</v>
      </c>
      <c r="AI55" s="218"/>
      <c r="AJ55" s="203">
        <f t="shared" si="48"/>
        <v>0</v>
      </c>
      <c r="AK55" s="427"/>
      <c r="AL55" s="420"/>
      <c r="AM55" s="420"/>
      <c r="AN55" s="421"/>
    </row>
    <row r="56" spans="1:40" s="57" customFormat="1" ht="18.75" hidden="1" customHeight="1" x14ac:dyDescent="0.2">
      <c r="A56" s="150">
        <f t="shared" si="55"/>
        <v>31</v>
      </c>
      <c r="B56" s="134"/>
      <c r="C56" s="133"/>
      <c r="D56" s="134"/>
      <c r="E56" s="144"/>
      <c r="F56" s="147"/>
      <c r="G56" s="189">
        <f t="shared" si="49"/>
        <v>0</v>
      </c>
      <c r="H56" s="268" t="s">
        <v>89</v>
      </c>
      <c r="I56" s="144"/>
      <c r="J56" s="190"/>
      <c r="K56" s="189">
        <f t="shared" si="50"/>
        <v>0</v>
      </c>
      <c r="L56" s="138">
        <f t="shared" si="30"/>
        <v>0</v>
      </c>
      <c r="M56" s="139">
        <f t="shared" si="31"/>
        <v>0</v>
      </c>
      <c r="N56" s="109">
        <f t="shared" si="32"/>
        <v>0</v>
      </c>
      <c r="O56" s="46">
        <f t="shared" si="33"/>
        <v>0</v>
      </c>
      <c r="P56" s="54">
        <f t="shared" si="51"/>
        <v>0</v>
      </c>
      <c r="Q56" s="113">
        <f t="shared" si="29"/>
        <v>0</v>
      </c>
      <c r="R56" s="123">
        <f t="shared" si="34"/>
        <v>0</v>
      </c>
      <c r="S56" s="146" t="str">
        <f t="shared" si="52"/>
        <v/>
      </c>
      <c r="T56" s="145" t="str">
        <f t="shared" si="53"/>
        <v/>
      </c>
      <c r="U56" s="146" t="str">
        <f t="shared" si="35"/>
        <v/>
      </c>
      <c r="V56" s="145" t="str">
        <f t="shared" si="36"/>
        <v/>
      </c>
      <c r="W56" s="145" t="str">
        <f t="shared" si="37"/>
        <v/>
      </c>
      <c r="X56" s="145" t="str">
        <f t="shared" si="38"/>
        <v/>
      </c>
      <c r="Y56" s="148" t="str">
        <f t="shared" si="39"/>
        <v/>
      </c>
      <c r="Z56" s="149" t="str">
        <f t="shared" si="40"/>
        <v/>
      </c>
      <c r="AA56" s="146" t="str">
        <f t="shared" si="41"/>
        <v/>
      </c>
      <c r="AB56" s="146">
        <f t="shared" si="42"/>
        <v>0</v>
      </c>
      <c r="AC56" s="145" t="str">
        <f t="shared" si="43"/>
        <v/>
      </c>
      <c r="AD56" s="145" t="str">
        <f t="shared" si="44"/>
        <v/>
      </c>
      <c r="AE56" s="146" t="str">
        <f t="shared" si="45"/>
        <v/>
      </c>
      <c r="AF56" s="146" t="str">
        <f t="shared" si="46"/>
        <v/>
      </c>
      <c r="AG56" s="105">
        <f t="shared" si="54"/>
        <v>0</v>
      </c>
      <c r="AH56" s="183">
        <f t="shared" si="47"/>
        <v>0</v>
      </c>
      <c r="AI56" s="218"/>
      <c r="AJ56" s="203">
        <f t="shared" si="48"/>
        <v>0</v>
      </c>
      <c r="AK56" s="427"/>
      <c r="AL56" s="420"/>
      <c r="AM56" s="420"/>
      <c r="AN56" s="421"/>
    </row>
    <row r="57" spans="1:40" s="57" customFormat="1" ht="18.75" hidden="1" customHeight="1" x14ac:dyDescent="0.2">
      <c r="A57" s="150">
        <f t="shared" si="55"/>
        <v>32</v>
      </c>
      <c r="B57" s="134"/>
      <c r="C57" s="133"/>
      <c r="D57" s="134"/>
      <c r="E57" s="144"/>
      <c r="F57" s="147"/>
      <c r="G57" s="189">
        <f t="shared" si="49"/>
        <v>0</v>
      </c>
      <c r="H57" s="268" t="s">
        <v>89</v>
      </c>
      <c r="I57" s="144"/>
      <c r="J57" s="190"/>
      <c r="K57" s="189">
        <f t="shared" si="50"/>
        <v>0</v>
      </c>
      <c r="L57" s="138">
        <f t="shared" si="30"/>
        <v>0</v>
      </c>
      <c r="M57" s="139">
        <f t="shared" si="31"/>
        <v>0</v>
      </c>
      <c r="N57" s="109">
        <f t="shared" si="32"/>
        <v>0</v>
      </c>
      <c r="O57" s="46">
        <f t="shared" si="33"/>
        <v>0</v>
      </c>
      <c r="P57" s="54">
        <f t="shared" si="51"/>
        <v>0</v>
      </c>
      <c r="Q57" s="113">
        <f t="shared" si="29"/>
        <v>0</v>
      </c>
      <c r="R57" s="123">
        <f t="shared" si="34"/>
        <v>0</v>
      </c>
      <c r="S57" s="146" t="str">
        <f t="shared" si="52"/>
        <v/>
      </c>
      <c r="T57" s="145" t="str">
        <f t="shared" si="53"/>
        <v/>
      </c>
      <c r="U57" s="146" t="str">
        <f t="shared" si="35"/>
        <v/>
      </c>
      <c r="V57" s="145" t="str">
        <f t="shared" si="36"/>
        <v/>
      </c>
      <c r="W57" s="145" t="str">
        <f t="shared" si="37"/>
        <v/>
      </c>
      <c r="X57" s="145" t="str">
        <f t="shared" si="38"/>
        <v/>
      </c>
      <c r="Y57" s="148" t="str">
        <f t="shared" si="39"/>
        <v/>
      </c>
      <c r="Z57" s="149" t="str">
        <f t="shared" si="40"/>
        <v/>
      </c>
      <c r="AA57" s="146" t="str">
        <f t="shared" si="41"/>
        <v/>
      </c>
      <c r="AB57" s="146">
        <f t="shared" si="42"/>
        <v>0</v>
      </c>
      <c r="AC57" s="145" t="str">
        <f t="shared" si="43"/>
        <v/>
      </c>
      <c r="AD57" s="145" t="str">
        <f t="shared" si="44"/>
        <v/>
      </c>
      <c r="AE57" s="146" t="str">
        <f t="shared" si="45"/>
        <v/>
      </c>
      <c r="AF57" s="146" t="str">
        <f t="shared" si="46"/>
        <v/>
      </c>
      <c r="AG57" s="105">
        <f t="shared" si="54"/>
        <v>0</v>
      </c>
      <c r="AH57" s="183">
        <f t="shared" si="47"/>
        <v>0</v>
      </c>
      <c r="AI57" s="218"/>
      <c r="AJ57" s="203">
        <f t="shared" si="48"/>
        <v>0</v>
      </c>
      <c r="AK57" s="427"/>
      <c r="AL57" s="420"/>
      <c r="AM57" s="420"/>
      <c r="AN57" s="421"/>
    </row>
    <row r="58" spans="1:40" s="57" customFormat="1" ht="18.75" hidden="1" customHeight="1" x14ac:dyDescent="0.2">
      <c r="A58" s="150">
        <f t="shared" si="55"/>
        <v>33</v>
      </c>
      <c r="B58" s="134"/>
      <c r="C58" s="133"/>
      <c r="D58" s="134"/>
      <c r="E58" s="144"/>
      <c r="F58" s="147"/>
      <c r="G58" s="189">
        <f t="shared" si="49"/>
        <v>0</v>
      </c>
      <c r="H58" s="268" t="s">
        <v>89</v>
      </c>
      <c r="I58" s="144"/>
      <c r="J58" s="190"/>
      <c r="K58" s="189">
        <f t="shared" si="50"/>
        <v>0</v>
      </c>
      <c r="L58" s="138">
        <f t="shared" si="30"/>
        <v>0</v>
      </c>
      <c r="M58" s="139">
        <f t="shared" si="31"/>
        <v>0</v>
      </c>
      <c r="N58" s="109">
        <f t="shared" si="32"/>
        <v>0</v>
      </c>
      <c r="O58" s="46">
        <f t="shared" si="33"/>
        <v>0</v>
      </c>
      <c r="P58" s="54">
        <f t="shared" si="51"/>
        <v>0</v>
      </c>
      <c r="Q58" s="113">
        <f t="shared" si="29"/>
        <v>0</v>
      </c>
      <c r="R58" s="123">
        <f t="shared" si="34"/>
        <v>0</v>
      </c>
      <c r="S58" s="146" t="str">
        <f t="shared" si="52"/>
        <v/>
      </c>
      <c r="T58" s="145" t="str">
        <f t="shared" si="53"/>
        <v/>
      </c>
      <c r="U58" s="146" t="str">
        <f t="shared" si="35"/>
        <v/>
      </c>
      <c r="V58" s="145" t="str">
        <f t="shared" si="36"/>
        <v/>
      </c>
      <c r="W58" s="145" t="str">
        <f t="shared" si="37"/>
        <v/>
      </c>
      <c r="X58" s="145" t="str">
        <f t="shared" si="38"/>
        <v/>
      </c>
      <c r="Y58" s="148" t="str">
        <f t="shared" si="39"/>
        <v/>
      </c>
      <c r="Z58" s="149" t="str">
        <f t="shared" si="40"/>
        <v/>
      </c>
      <c r="AA58" s="146" t="str">
        <f t="shared" si="41"/>
        <v/>
      </c>
      <c r="AB58" s="146">
        <f t="shared" si="42"/>
        <v>0</v>
      </c>
      <c r="AC58" s="145" t="str">
        <f t="shared" si="43"/>
        <v/>
      </c>
      <c r="AD58" s="145" t="str">
        <f t="shared" si="44"/>
        <v/>
      </c>
      <c r="AE58" s="146" t="str">
        <f t="shared" si="45"/>
        <v/>
      </c>
      <c r="AF58" s="146" t="str">
        <f t="shared" si="46"/>
        <v/>
      </c>
      <c r="AG58" s="105">
        <f t="shared" si="54"/>
        <v>0</v>
      </c>
      <c r="AH58" s="183">
        <f t="shared" si="47"/>
        <v>0</v>
      </c>
      <c r="AI58" s="218"/>
      <c r="AJ58" s="203">
        <f t="shared" si="48"/>
        <v>0</v>
      </c>
      <c r="AK58" s="427"/>
      <c r="AL58" s="420"/>
      <c r="AM58" s="420"/>
      <c r="AN58" s="421"/>
    </row>
    <row r="59" spans="1:40" s="57" customFormat="1" ht="18.75" hidden="1" customHeight="1" x14ac:dyDescent="0.2">
      <c r="A59" s="150">
        <f t="shared" si="55"/>
        <v>34</v>
      </c>
      <c r="B59" s="134"/>
      <c r="C59" s="133"/>
      <c r="D59" s="134"/>
      <c r="E59" s="144"/>
      <c r="F59" s="147"/>
      <c r="G59" s="189">
        <f t="shared" si="49"/>
        <v>0</v>
      </c>
      <c r="H59" s="268" t="s">
        <v>89</v>
      </c>
      <c r="I59" s="144"/>
      <c r="J59" s="190"/>
      <c r="K59" s="189">
        <f t="shared" si="50"/>
        <v>0</v>
      </c>
      <c r="L59" s="138">
        <f t="shared" si="30"/>
        <v>0</v>
      </c>
      <c r="M59" s="139">
        <f t="shared" si="31"/>
        <v>0</v>
      </c>
      <c r="N59" s="109">
        <f t="shared" si="32"/>
        <v>0</v>
      </c>
      <c r="O59" s="46">
        <f t="shared" si="33"/>
        <v>0</v>
      </c>
      <c r="P59" s="54">
        <f t="shared" si="51"/>
        <v>0</v>
      </c>
      <c r="Q59" s="113">
        <f t="shared" si="29"/>
        <v>0</v>
      </c>
      <c r="R59" s="123">
        <f t="shared" si="34"/>
        <v>0</v>
      </c>
      <c r="S59" s="146" t="str">
        <f t="shared" si="52"/>
        <v/>
      </c>
      <c r="T59" s="145" t="str">
        <f t="shared" si="53"/>
        <v/>
      </c>
      <c r="U59" s="146" t="str">
        <f t="shared" si="35"/>
        <v/>
      </c>
      <c r="V59" s="145" t="str">
        <f t="shared" si="36"/>
        <v/>
      </c>
      <c r="W59" s="145" t="str">
        <f t="shared" si="37"/>
        <v/>
      </c>
      <c r="X59" s="145" t="str">
        <f t="shared" si="38"/>
        <v/>
      </c>
      <c r="Y59" s="148" t="str">
        <f t="shared" si="39"/>
        <v/>
      </c>
      <c r="Z59" s="149" t="str">
        <f t="shared" si="40"/>
        <v/>
      </c>
      <c r="AA59" s="146" t="str">
        <f t="shared" si="41"/>
        <v/>
      </c>
      <c r="AB59" s="146">
        <f t="shared" si="42"/>
        <v>0</v>
      </c>
      <c r="AC59" s="145" t="str">
        <f t="shared" si="43"/>
        <v/>
      </c>
      <c r="AD59" s="145" t="str">
        <f t="shared" si="44"/>
        <v/>
      </c>
      <c r="AE59" s="146" t="str">
        <f t="shared" si="45"/>
        <v/>
      </c>
      <c r="AF59" s="146" t="str">
        <f t="shared" si="46"/>
        <v/>
      </c>
      <c r="AG59" s="105">
        <f t="shared" si="54"/>
        <v>0</v>
      </c>
      <c r="AH59" s="183">
        <f t="shared" si="47"/>
        <v>0</v>
      </c>
      <c r="AI59" s="218"/>
      <c r="AJ59" s="203">
        <f t="shared" si="48"/>
        <v>0</v>
      </c>
      <c r="AK59" s="427"/>
      <c r="AL59" s="420"/>
      <c r="AM59" s="420"/>
      <c r="AN59" s="421"/>
    </row>
    <row r="60" spans="1:40" s="57" customFormat="1" ht="18.75" hidden="1" customHeight="1" x14ac:dyDescent="0.2">
      <c r="A60" s="150">
        <f t="shared" si="55"/>
        <v>35</v>
      </c>
      <c r="B60" s="134"/>
      <c r="C60" s="133"/>
      <c r="D60" s="134"/>
      <c r="E60" s="144"/>
      <c r="F60" s="147"/>
      <c r="G60" s="189">
        <f t="shared" si="49"/>
        <v>0</v>
      </c>
      <c r="H60" s="268" t="s">
        <v>89</v>
      </c>
      <c r="I60" s="144"/>
      <c r="J60" s="190"/>
      <c r="K60" s="189">
        <f t="shared" si="50"/>
        <v>0</v>
      </c>
      <c r="L60" s="138">
        <f t="shared" si="30"/>
        <v>0</v>
      </c>
      <c r="M60" s="139">
        <f t="shared" si="31"/>
        <v>0</v>
      </c>
      <c r="N60" s="109">
        <f t="shared" si="32"/>
        <v>0</v>
      </c>
      <c r="O60" s="46">
        <f t="shared" si="33"/>
        <v>0</v>
      </c>
      <c r="P60" s="54">
        <f t="shared" si="51"/>
        <v>0</v>
      </c>
      <c r="Q60" s="113">
        <f t="shared" si="29"/>
        <v>0</v>
      </c>
      <c r="R60" s="123">
        <f t="shared" si="34"/>
        <v>0</v>
      </c>
      <c r="S60" s="146" t="str">
        <f t="shared" si="52"/>
        <v/>
      </c>
      <c r="T60" s="145" t="str">
        <f t="shared" si="53"/>
        <v/>
      </c>
      <c r="U60" s="146" t="str">
        <f t="shared" si="35"/>
        <v/>
      </c>
      <c r="V60" s="145" t="str">
        <f t="shared" si="36"/>
        <v/>
      </c>
      <c r="W60" s="145" t="str">
        <f t="shared" si="37"/>
        <v/>
      </c>
      <c r="X60" s="145" t="str">
        <f t="shared" si="38"/>
        <v/>
      </c>
      <c r="Y60" s="148" t="str">
        <f t="shared" si="39"/>
        <v/>
      </c>
      <c r="Z60" s="149" t="str">
        <f t="shared" si="40"/>
        <v/>
      </c>
      <c r="AA60" s="146" t="str">
        <f t="shared" si="41"/>
        <v/>
      </c>
      <c r="AB60" s="146">
        <f t="shared" si="42"/>
        <v>0</v>
      </c>
      <c r="AC60" s="145" t="str">
        <f t="shared" si="43"/>
        <v/>
      </c>
      <c r="AD60" s="145" t="str">
        <f t="shared" si="44"/>
        <v/>
      </c>
      <c r="AE60" s="146" t="str">
        <f t="shared" si="45"/>
        <v/>
      </c>
      <c r="AF60" s="146" t="str">
        <f t="shared" si="46"/>
        <v/>
      </c>
      <c r="AG60" s="105">
        <f t="shared" si="54"/>
        <v>0</v>
      </c>
      <c r="AH60" s="183">
        <f t="shared" si="47"/>
        <v>0</v>
      </c>
      <c r="AI60" s="218"/>
      <c r="AJ60" s="203">
        <f t="shared" si="48"/>
        <v>0</v>
      </c>
      <c r="AK60" s="427"/>
      <c r="AL60" s="420"/>
      <c r="AM60" s="420"/>
      <c r="AN60" s="421"/>
    </row>
    <row r="61" spans="1:40" s="57" customFormat="1" ht="18.75" hidden="1" customHeight="1" x14ac:dyDescent="0.2">
      <c r="A61" s="150">
        <f t="shared" si="55"/>
        <v>36</v>
      </c>
      <c r="B61" s="134"/>
      <c r="C61" s="133"/>
      <c r="D61" s="134"/>
      <c r="E61" s="144"/>
      <c r="F61" s="147"/>
      <c r="G61" s="189">
        <f t="shared" si="49"/>
        <v>0</v>
      </c>
      <c r="H61" s="268" t="s">
        <v>89</v>
      </c>
      <c r="I61" s="144"/>
      <c r="J61" s="190"/>
      <c r="K61" s="189">
        <f t="shared" si="50"/>
        <v>0</v>
      </c>
      <c r="L61" s="138">
        <f t="shared" si="30"/>
        <v>0</v>
      </c>
      <c r="M61" s="139">
        <f t="shared" si="31"/>
        <v>0</v>
      </c>
      <c r="N61" s="109">
        <f t="shared" si="32"/>
        <v>0</v>
      </c>
      <c r="O61" s="46">
        <f t="shared" si="33"/>
        <v>0</v>
      </c>
      <c r="P61" s="54">
        <f t="shared" si="51"/>
        <v>0</v>
      </c>
      <c r="Q61" s="113">
        <f t="shared" si="29"/>
        <v>0</v>
      </c>
      <c r="R61" s="123">
        <f t="shared" si="34"/>
        <v>0</v>
      </c>
      <c r="S61" s="146" t="str">
        <f t="shared" si="52"/>
        <v/>
      </c>
      <c r="T61" s="145" t="str">
        <f t="shared" si="53"/>
        <v/>
      </c>
      <c r="U61" s="146" t="str">
        <f t="shared" si="35"/>
        <v/>
      </c>
      <c r="V61" s="145" t="str">
        <f t="shared" si="36"/>
        <v/>
      </c>
      <c r="W61" s="145" t="str">
        <f t="shared" si="37"/>
        <v/>
      </c>
      <c r="X61" s="145" t="str">
        <f t="shared" si="38"/>
        <v/>
      </c>
      <c r="Y61" s="148" t="str">
        <f t="shared" si="39"/>
        <v/>
      </c>
      <c r="Z61" s="149" t="str">
        <f t="shared" si="40"/>
        <v/>
      </c>
      <c r="AA61" s="146" t="str">
        <f t="shared" si="41"/>
        <v/>
      </c>
      <c r="AB61" s="146">
        <f t="shared" si="42"/>
        <v>0</v>
      </c>
      <c r="AC61" s="145" t="str">
        <f t="shared" si="43"/>
        <v/>
      </c>
      <c r="AD61" s="145" t="str">
        <f t="shared" si="44"/>
        <v/>
      </c>
      <c r="AE61" s="146" t="str">
        <f t="shared" si="45"/>
        <v/>
      </c>
      <c r="AF61" s="146" t="str">
        <f t="shared" si="46"/>
        <v/>
      </c>
      <c r="AG61" s="105">
        <f t="shared" si="54"/>
        <v>0</v>
      </c>
      <c r="AH61" s="183">
        <f t="shared" si="47"/>
        <v>0</v>
      </c>
      <c r="AI61" s="218"/>
      <c r="AJ61" s="203">
        <f t="shared" si="48"/>
        <v>0</v>
      </c>
      <c r="AK61" s="427"/>
      <c r="AL61" s="420"/>
      <c r="AM61" s="420"/>
      <c r="AN61" s="421"/>
    </row>
    <row r="62" spans="1:40" s="57" customFormat="1" ht="18.75" hidden="1" customHeight="1" x14ac:dyDescent="0.2">
      <c r="A62" s="150">
        <f t="shared" si="55"/>
        <v>37</v>
      </c>
      <c r="B62" s="134"/>
      <c r="C62" s="133"/>
      <c r="D62" s="134"/>
      <c r="E62" s="144"/>
      <c r="F62" s="147"/>
      <c r="G62" s="189">
        <f t="shared" si="49"/>
        <v>0</v>
      </c>
      <c r="H62" s="268" t="s">
        <v>89</v>
      </c>
      <c r="I62" s="144"/>
      <c r="J62" s="190"/>
      <c r="K62" s="189">
        <f t="shared" si="50"/>
        <v>0</v>
      </c>
      <c r="L62" s="138">
        <f t="shared" si="30"/>
        <v>0</v>
      </c>
      <c r="M62" s="139">
        <f t="shared" si="31"/>
        <v>0</v>
      </c>
      <c r="N62" s="109">
        <f t="shared" si="32"/>
        <v>0</v>
      </c>
      <c r="O62" s="46">
        <f t="shared" si="33"/>
        <v>0</v>
      </c>
      <c r="P62" s="54">
        <f t="shared" si="51"/>
        <v>0</v>
      </c>
      <c r="Q62" s="113">
        <f t="shared" si="29"/>
        <v>0</v>
      </c>
      <c r="R62" s="123">
        <f t="shared" si="34"/>
        <v>0</v>
      </c>
      <c r="S62" s="146" t="str">
        <f t="shared" si="52"/>
        <v/>
      </c>
      <c r="T62" s="145" t="str">
        <f t="shared" si="53"/>
        <v/>
      </c>
      <c r="U62" s="146" t="str">
        <f t="shared" si="35"/>
        <v/>
      </c>
      <c r="V62" s="145" t="str">
        <f t="shared" si="36"/>
        <v/>
      </c>
      <c r="W62" s="145" t="str">
        <f t="shared" si="37"/>
        <v/>
      </c>
      <c r="X62" s="145" t="str">
        <f t="shared" si="38"/>
        <v/>
      </c>
      <c r="Y62" s="148" t="str">
        <f t="shared" si="39"/>
        <v/>
      </c>
      <c r="Z62" s="149" t="str">
        <f t="shared" si="40"/>
        <v/>
      </c>
      <c r="AA62" s="146" t="str">
        <f t="shared" si="41"/>
        <v/>
      </c>
      <c r="AB62" s="146">
        <f t="shared" si="42"/>
        <v>0</v>
      </c>
      <c r="AC62" s="145" t="str">
        <f t="shared" si="43"/>
        <v/>
      </c>
      <c r="AD62" s="145" t="str">
        <f t="shared" si="44"/>
        <v/>
      </c>
      <c r="AE62" s="146" t="str">
        <f t="shared" si="45"/>
        <v/>
      </c>
      <c r="AF62" s="146" t="str">
        <f t="shared" si="46"/>
        <v/>
      </c>
      <c r="AG62" s="105">
        <f t="shared" si="54"/>
        <v>0</v>
      </c>
      <c r="AH62" s="183">
        <f t="shared" si="47"/>
        <v>0</v>
      </c>
      <c r="AI62" s="218"/>
      <c r="AJ62" s="203">
        <f t="shared" si="48"/>
        <v>0</v>
      </c>
      <c r="AK62" s="427"/>
      <c r="AL62" s="420"/>
      <c r="AM62" s="420"/>
      <c r="AN62" s="421"/>
    </row>
    <row r="63" spans="1:40" s="57" customFormat="1" ht="18.75" hidden="1" customHeight="1" x14ac:dyDescent="0.2">
      <c r="A63" s="150">
        <f t="shared" si="55"/>
        <v>38</v>
      </c>
      <c r="B63" s="134"/>
      <c r="C63" s="133"/>
      <c r="D63" s="134"/>
      <c r="E63" s="144"/>
      <c r="F63" s="147"/>
      <c r="G63" s="189">
        <f t="shared" si="49"/>
        <v>0</v>
      </c>
      <c r="H63" s="268" t="s">
        <v>89</v>
      </c>
      <c r="I63" s="144"/>
      <c r="J63" s="190"/>
      <c r="K63" s="189">
        <f t="shared" si="50"/>
        <v>0</v>
      </c>
      <c r="L63" s="138">
        <f t="shared" si="30"/>
        <v>0</v>
      </c>
      <c r="M63" s="139">
        <f t="shared" si="31"/>
        <v>0</v>
      </c>
      <c r="N63" s="109">
        <f t="shared" si="32"/>
        <v>0</v>
      </c>
      <c r="O63" s="46">
        <f t="shared" si="33"/>
        <v>0</v>
      </c>
      <c r="P63" s="54">
        <f t="shared" si="51"/>
        <v>0</v>
      </c>
      <c r="Q63" s="113">
        <f t="shared" si="29"/>
        <v>0</v>
      </c>
      <c r="R63" s="123">
        <f t="shared" si="34"/>
        <v>0</v>
      </c>
      <c r="S63" s="146" t="str">
        <f t="shared" si="52"/>
        <v/>
      </c>
      <c r="T63" s="145" t="str">
        <f t="shared" si="53"/>
        <v/>
      </c>
      <c r="U63" s="146" t="str">
        <f t="shared" si="35"/>
        <v/>
      </c>
      <c r="V63" s="145" t="str">
        <f t="shared" si="36"/>
        <v/>
      </c>
      <c r="W63" s="145" t="str">
        <f t="shared" si="37"/>
        <v/>
      </c>
      <c r="X63" s="145" t="str">
        <f t="shared" si="38"/>
        <v/>
      </c>
      <c r="Y63" s="148" t="str">
        <f t="shared" si="39"/>
        <v/>
      </c>
      <c r="Z63" s="149" t="str">
        <f t="shared" si="40"/>
        <v/>
      </c>
      <c r="AA63" s="146" t="str">
        <f t="shared" si="41"/>
        <v/>
      </c>
      <c r="AB63" s="146">
        <f t="shared" si="42"/>
        <v>0</v>
      </c>
      <c r="AC63" s="145" t="str">
        <f t="shared" si="43"/>
        <v/>
      </c>
      <c r="AD63" s="145" t="str">
        <f t="shared" si="44"/>
        <v/>
      </c>
      <c r="AE63" s="146" t="str">
        <f t="shared" si="45"/>
        <v/>
      </c>
      <c r="AF63" s="146" t="str">
        <f t="shared" si="46"/>
        <v/>
      </c>
      <c r="AG63" s="105">
        <f t="shared" si="54"/>
        <v>0</v>
      </c>
      <c r="AH63" s="183">
        <f t="shared" si="47"/>
        <v>0</v>
      </c>
      <c r="AI63" s="218"/>
      <c r="AJ63" s="203">
        <f t="shared" si="48"/>
        <v>0</v>
      </c>
      <c r="AK63" s="427"/>
      <c r="AL63" s="420"/>
      <c r="AM63" s="420"/>
      <c r="AN63" s="421"/>
    </row>
    <row r="64" spans="1:40" s="57" customFormat="1" ht="18.75" hidden="1" customHeight="1" x14ac:dyDescent="0.2">
      <c r="A64" s="150">
        <f t="shared" si="55"/>
        <v>39</v>
      </c>
      <c r="B64" s="134"/>
      <c r="C64" s="133"/>
      <c r="D64" s="134"/>
      <c r="E64" s="144"/>
      <c r="F64" s="147"/>
      <c r="G64" s="189">
        <f t="shared" si="49"/>
        <v>0</v>
      </c>
      <c r="H64" s="268" t="s">
        <v>89</v>
      </c>
      <c r="I64" s="144"/>
      <c r="J64" s="190"/>
      <c r="K64" s="189">
        <f t="shared" si="50"/>
        <v>0</v>
      </c>
      <c r="L64" s="138">
        <f t="shared" si="30"/>
        <v>0</v>
      </c>
      <c r="M64" s="139">
        <f t="shared" si="31"/>
        <v>0</v>
      </c>
      <c r="N64" s="109">
        <f t="shared" si="32"/>
        <v>0</v>
      </c>
      <c r="O64" s="46">
        <f t="shared" si="33"/>
        <v>0</v>
      </c>
      <c r="P64" s="54">
        <f t="shared" si="51"/>
        <v>0</v>
      </c>
      <c r="Q64" s="113">
        <f t="shared" si="29"/>
        <v>0</v>
      </c>
      <c r="R64" s="123">
        <f t="shared" si="34"/>
        <v>0</v>
      </c>
      <c r="S64" s="146" t="str">
        <f t="shared" si="52"/>
        <v/>
      </c>
      <c r="T64" s="145" t="str">
        <f t="shared" si="53"/>
        <v/>
      </c>
      <c r="U64" s="146" t="str">
        <f t="shared" si="35"/>
        <v/>
      </c>
      <c r="V64" s="145" t="str">
        <f t="shared" si="36"/>
        <v/>
      </c>
      <c r="W64" s="145" t="str">
        <f t="shared" si="37"/>
        <v/>
      </c>
      <c r="X64" s="145" t="str">
        <f t="shared" si="38"/>
        <v/>
      </c>
      <c r="Y64" s="148" t="str">
        <f t="shared" si="39"/>
        <v/>
      </c>
      <c r="Z64" s="149" t="str">
        <f t="shared" si="40"/>
        <v/>
      </c>
      <c r="AA64" s="146" t="str">
        <f t="shared" si="41"/>
        <v/>
      </c>
      <c r="AB64" s="146">
        <f t="shared" si="42"/>
        <v>0</v>
      </c>
      <c r="AC64" s="145" t="str">
        <f t="shared" si="43"/>
        <v/>
      </c>
      <c r="AD64" s="145" t="str">
        <f t="shared" si="44"/>
        <v/>
      </c>
      <c r="AE64" s="146" t="str">
        <f t="shared" si="45"/>
        <v/>
      </c>
      <c r="AF64" s="146" t="str">
        <f t="shared" si="46"/>
        <v/>
      </c>
      <c r="AG64" s="105">
        <f t="shared" si="54"/>
        <v>0</v>
      </c>
      <c r="AH64" s="183">
        <f t="shared" si="47"/>
        <v>0</v>
      </c>
      <c r="AI64" s="218"/>
      <c r="AJ64" s="203">
        <f t="shared" si="48"/>
        <v>0</v>
      </c>
      <c r="AK64" s="427"/>
      <c r="AL64" s="420"/>
      <c r="AM64" s="420"/>
      <c r="AN64" s="421"/>
    </row>
    <row r="65" spans="1:40" s="57" customFormat="1" ht="18.75" hidden="1" customHeight="1" x14ac:dyDescent="0.2">
      <c r="A65" s="150">
        <f t="shared" si="55"/>
        <v>40</v>
      </c>
      <c r="B65" s="134"/>
      <c r="C65" s="133"/>
      <c r="D65" s="134"/>
      <c r="E65" s="144"/>
      <c r="F65" s="147"/>
      <c r="G65" s="189">
        <f t="shared" si="49"/>
        <v>0</v>
      </c>
      <c r="H65" s="268" t="s">
        <v>89</v>
      </c>
      <c r="I65" s="144"/>
      <c r="J65" s="190"/>
      <c r="K65" s="189">
        <f t="shared" si="50"/>
        <v>0</v>
      </c>
      <c r="L65" s="138">
        <f t="shared" ref="L65:L75" si="56">IF(I65&gt;=E65,I65,E65)</f>
        <v>0</v>
      </c>
      <c r="M65" s="139">
        <f t="shared" si="31"/>
        <v>0</v>
      </c>
      <c r="N65" s="109">
        <f t="shared" ref="N65:N75" si="57">IF(J65&lt;=F65,J65,F65)</f>
        <v>0</v>
      </c>
      <c r="O65" s="46">
        <f t="shared" si="33"/>
        <v>0</v>
      </c>
      <c r="P65" s="54">
        <f t="shared" si="51"/>
        <v>0</v>
      </c>
      <c r="Q65" s="113">
        <f t="shared" si="29"/>
        <v>0</v>
      </c>
      <c r="R65" s="123">
        <f t="shared" ref="R65:R75" si="58">SUM(S65:Z65)</f>
        <v>0</v>
      </c>
      <c r="S65" s="146" t="str">
        <f t="shared" si="52"/>
        <v/>
      </c>
      <c r="T65" s="145" t="str">
        <f t="shared" si="53"/>
        <v/>
      </c>
      <c r="U65" s="146" t="str">
        <f t="shared" si="35"/>
        <v/>
      </c>
      <c r="V65" s="145" t="str">
        <f t="shared" si="36"/>
        <v/>
      </c>
      <c r="W65" s="145" t="str">
        <f t="shared" si="37"/>
        <v/>
      </c>
      <c r="X65" s="145" t="str">
        <f t="shared" si="38"/>
        <v/>
      </c>
      <c r="Y65" s="148" t="str">
        <f t="shared" si="39"/>
        <v/>
      </c>
      <c r="Z65" s="149" t="str">
        <f t="shared" si="40"/>
        <v/>
      </c>
      <c r="AA65" s="146" t="str">
        <f t="shared" si="41"/>
        <v/>
      </c>
      <c r="AB65" s="146">
        <f t="shared" si="42"/>
        <v>0</v>
      </c>
      <c r="AC65" s="145" t="str">
        <f t="shared" si="43"/>
        <v/>
      </c>
      <c r="AD65" s="145" t="str">
        <f t="shared" si="44"/>
        <v/>
      </c>
      <c r="AE65" s="146" t="str">
        <f t="shared" si="45"/>
        <v/>
      </c>
      <c r="AF65" s="146" t="str">
        <f t="shared" si="46"/>
        <v/>
      </c>
      <c r="AG65" s="105">
        <f t="shared" si="54"/>
        <v>0</v>
      </c>
      <c r="AH65" s="183">
        <f t="shared" ref="AH65:AH75" si="59">IF(AG65&lt;0,0,AG65)</f>
        <v>0</v>
      </c>
      <c r="AI65" s="218"/>
      <c r="AJ65" s="203">
        <f t="shared" si="48"/>
        <v>0</v>
      </c>
      <c r="AK65" s="427"/>
      <c r="AL65" s="420"/>
      <c r="AM65" s="420"/>
      <c r="AN65" s="421"/>
    </row>
    <row r="66" spans="1:40" s="57" customFormat="1" ht="18.75" hidden="1" customHeight="1" x14ac:dyDescent="0.2">
      <c r="A66" s="150">
        <f t="shared" si="55"/>
        <v>41</v>
      </c>
      <c r="B66" s="134"/>
      <c r="C66" s="133"/>
      <c r="D66" s="134"/>
      <c r="E66" s="144"/>
      <c r="F66" s="147"/>
      <c r="G66" s="189">
        <f t="shared" si="49"/>
        <v>0</v>
      </c>
      <c r="H66" s="268" t="s">
        <v>89</v>
      </c>
      <c r="I66" s="144"/>
      <c r="J66" s="190"/>
      <c r="K66" s="189">
        <f t="shared" si="50"/>
        <v>0</v>
      </c>
      <c r="L66" s="138">
        <f t="shared" si="56"/>
        <v>0</v>
      </c>
      <c r="M66" s="139">
        <f t="shared" si="31"/>
        <v>0</v>
      </c>
      <c r="N66" s="109">
        <f t="shared" si="57"/>
        <v>0</v>
      </c>
      <c r="O66" s="46">
        <f t="shared" si="33"/>
        <v>0</v>
      </c>
      <c r="P66" s="54">
        <f t="shared" si="51"/>
        <v>0</v>
      </c>
      <c r="Q66" s="113">
        <f t="shared" si="29"/>
        <v>0</v>
      </c>
      <c r="R66" s="123">
        <f t="shared" si="58"/>
        <v>0</v>
      </c>
      <c r="S66" s="146" t="str">
        <f t="shared" si="52"/>
        <v/>
      </c>
      <c r="T66" s="145" t="str">
        <f t="shared" si="53"/>
        <v/>
      </c>
      <c r="U66" s="146" t="str">
        <f t="shared" si="35"/>
        <v/>
      </c>
      <c r="V66" s="145" t="str">
        <f t="shared" si="36"/>
        <v/>
      </c>
      <c r="W66" s="145" t="str">
        <f t="shared" si="37"/>
        <v/>
      </c>
      <c r="X66" s="145" t="str">
        <f t="shared" si="38"/>
        <v/>
      </c>
      <c r="Y66" s="148" t="str">
        <f t="shared" si="39"/>
        <v/>
      </c>
      <c r="Z66" s="149" t="str">
        <f t="shared" si="40"/>
        <v/>
      </c>
      <c r="AA66" s="146" t="str">
        <f t="shared" si="41"/>
        <v/>
      </c>
      <c r="AB66" s="146">
        <f t="shared" si="42"/>
        <v>0</v>
      </c>
      <c r="AC66" s="145" t="str">
        <f t="shared" si="43"/>
        <v/>
      </c>
      <c r="AD66" s="145" t="str">
        <f t="shared" si="44"/>
        <v/>
      </c>
      <c r="AE66" s="146" t="str">
        <f t="shared" si="45"/>
        <v/>
      </c>
      <c r="AF66" s="146" t="str">
        <f t="shared" si="46"/>
        <v/>
      </c>
      <c r="AG66" s="105">
        <f t="shared" si="54"/>
        <v>0</v>
      </c>
      <c r="AH66" s="183">
        <f t="shared" si="59"/>
        <v>0</v>
      </c>
      <c r="AI66" s="218"/>
      <c r="AJ66" s="203">
        <f t="shared" si="48"/>
        <v>0</v>
      </c>
      <c r="AK66" s="427"/>
      <c r="AL66" s="420"/>
      <c r="AM66" s="420"/>
      <c r="AN66" s="421"/>
    </row>
    <row r="67" spans="1:40" s="57" customFormat="1" ht="18.75" hidden="1" customHeight="1" x14ac:dyDescent="0.2">
      <c r="A67" s="150">
        <f t="shared" si="55"/>
        <v>42</v>
      </c>
      <c r="B67" s="134"/>
      <c r="C67" s="133"/>
      <c r="D67" s="134"/>
      <c r="E67" s="144"/>
      <c r="F67" s="147"/>
      <c r="G67" s="189">
        <f t="shared" si="49"/>
        <v>0</v>
      </c>
      <c r="H67" s="268" t="s">
        <v>89</v>
      </c>
      <c r="I67" s="144"/>
      <c r="J67" s="190"/>
      <c r="K67" s="189">
        <f t="shared" si="50"/>
        <v>0</v>
      </c>
      <c r="L67" s="138">
        <f t="shared" si="56"/>
        <v>0</v>
      </c>
      <c r="M67" s="139">
        <f t="shared" si="31"/>
        <v>0</v>
      </c>
      <c r="N67" s="109">
        <f t="shared" si="57"/>
        <v>0</v>
      </c>
      <c r="O67" s="46">
        <f t="shared" si="33"/>
        <v>0</v>
      </c>
      <c r="P67" s="54">
        <f t="shared" si="51"/>
        <v>0</v>
      </c>
      <c r="Q67" s="113">
        <f t="shared" si="29"/>
        <v>0</v>
      </c>
      <c r="R67" s="123">
        <f t="shared" si="58"/>
        <v>0</v>
      </c>
      <c r="S67" s="146" t="str">
        <f t="shared" si="52"/>
        <v/>
      </c>
      <c r="T67" s="145" t="str">
        <f t="shared" si="53"/>
        <v/>
      </c>
      <c r="U67" s="146" t="str">
        <f t="shared" si="35"/>
        <v/>
      </c>
      <c r="V67" s="145" t="str">
        <f t="shared" si="36"/>
        <v/>
      </c>
      <c r="W67" s="145" t="str">
        <f t="shared" si="37"/>
        <v/>
      </c>
      <c r="X67" s="145" t="str">
        <f t="shared" si="38"/>
        <v/>
      </c>
      <c r="Y67" s="148" t="str">
        <f t="shared" si="39"/>
        <v/>
      </c>
      <c r="Z67" s="149" t="str">
        <f t="shared" si="40"/>
        <v/>
      </c>
      <c r="AA67" s="146" t="str">
        <f t="shared" si="41"/>
        <v/>
      </c>
      <c r="AB67" s="146">
        <f t="shared" si="42"/>
        <v>0</v>
      </c>
      <c r="AC67" s="145" t="str">
        <f t="shared" si="43"/>
        <v/>
      </c>
      <c r="AD67" s="145" t="str">
        <f t="shared" si="44"/>
        <v/>
      </c>
      <c r="AE67" s="146" t="str">
        <f t="shared" si="45"/>
        <v/>
      </c>
      <c r="AF67" s="146" t="str">
        <f t="shared" si="46"/>
        <v/>
      </c>
      <c r="AG67" s="105">
        <f t="shared" si="54"/>
        <v>0</v>
      </c>
      <c r="AH67" s="183">
        <f t="shared" si="59"/>
        <v>0</v>
      </c>
      <c r="AI67" s="218"/>
      <c r="AJ67" s="203">
        <f t="shared" si="48"/>
        <v>0</v>
      </c>
      <c r="AK67" s="427"/>
      <c r="AL67" s="420"/>
      <c r="AM67" s="420"/>
      <c r="AN67" s="421"/>
    </row>
    <row r="68" spans="1:40" s="57" customFormat="1" ht="18.75" hidden="1" customHeight="1" x14ac:dyDescent="0.2">
      <c r="A68" s="150">
        <f t="shared" si="55"/>
        <v>43</v>
      </c>
      <c r="B68" s="134"/>
      <c r="C68" s="133"/>
      <c r="D68" s="134"/>
      <c r="E68" s="144"/>
      <c r="F68" s="147"/>
      <c r="G68" s="189">
        <f t="shared" si="49"/>
        <v>0</v>
      </c>
      <c r="H68" s="268" t="s">
        <v>89</v>
      </c>
      <c r="I68" s="144"/>
      <c r="J68" s="190"/>
      <c r="K68" s="189">
        <f t="shared" si="50"/>
        <v>0</v>
      </c>
      <c r="L68" s="138">
        <f t="shared" si="56"/>
        <v>0</v>
      </c>
      <c r="M68" s="139">
        <f t="shared" si="31"/>
        <v>0</v>
      </c>
      <c r="N68" s="109">
        <f t="shared" si="57"/>
        <v>0</v>
      </c>
      <c r="O68" s="46">
        <f t="shared" si="33"/>
        <v>0</v>
      </c>
      <c r="P68" s="54">
        <f t="shared" si="51"/>
        <v>0</v>
      </c>
      <c r="Q68" s="113">
        <f t="shared" si="29"/>
        <v>0</v>
      </c>
      <c r="R68" s="123">
        <f t="shared" si="58"/>
        <v>0</v>
      </c>
      <c r="S68" s="146" t="str">
        <f t="shared" si="52"/>
        <v/>
      </c>
      <c r="T68" s="145" t="str">
        <f t="shared" si="53"/>
        <v/>
      </c>
      <c r="U68" s="146" t="str">
        <f t="shared" si="35"/>
        <v/>
      </c>
      <c r="V68" s="145" t="str">
        <f t="shared" si="36"/>
        <v/>
      </c>
      <c r="W68" s="145" t="str">
        <f t="shared" si="37"/>
        <v/>
      </c>
      <c r="X68" s="145" t="str">
        <f t="shared" si="38"/>
        <v/>
      </c>
      <c r="Y68" s="148" t="str">
        <f t="shared" si="39"/>
        <v/>
      </c>
      <c r="Z68" s="149" t="str">
        <f t="shared" si="40"/>
        <v/>
      </c>
      <c r="AA68" s="146" t="str">
        <f t="shared" si="41"/>
        <v/>
      </c>
      <c r="AB68" s="146">
        <f t="shared" si="42"/>
        <v>0</v>
      </c>
      <c r="AC68" s="145" t="str">
        <f t="shared" si="43"/>
        <v/>
      </c>
      <c r="AD68" s="145" t="str">
        <f t="shared" si="44"/>
        <v/>
      </c>
      <c r="AE68" s="146" t="str">
        <f t="shared" si="45"/>
        <v/>
      </c>
      <c r="AF68" s="146" t="str">
        <f t="shared" si="46"/>
        <v/>
      </c>
      <c r="AG68" s="105">
        <f t="shared" si="54"/>
        <v>0</v>
      </c>
      <c r="AH68" s="183">
        <f t="shared" si="59"/>
        <v>0</v>
      </c>
      <c r="AI68" s="218"/>
      <c r="AJ68" s="203">
        <f t="shared" si="48"/>
        <v>0</v>
      </c>
      <c r="AK68" s="427"/>
      <c r="AL68" s="420"/>
      <c r="AM68" s="420"/>
      <c r="AN68" s="421"/>
    </row>
    <row r="69" spans="1:40" s="57" customFormat="1" ht="18.75" hidden="1" customHeight="1" x14ac:dyDescent="0.2">
      <c r="A69" s="150">
        <f t="shared" si="55"/>
        <v>44</v>
      </c>
      <c r="B69" s="134"/>
      <c r="C69" s="133"/>
      <c r="D69" s="134"/>
      <c r="E69" s="144"/>
      <c r="F69" s="147"/>
      <c r="G69" s="189">
        <f t="shared" si="49"/>
        <v>0</v>
      </c>
      <c r="H69" s="268" t="s">
        <v>89</v>
      </c>
      <c r="I69" s="144"/>
      <c r="J69" s="190"/>
      <c r="K69" s="189">
        <f t="shared" si="50"/>
        <v>0</v>
      </c>
      <c r="L69" s="138">
        <f t="shared" si="56"/>
        <v>0</v>
      </c>
      <c r="M69" s="139">
        <f t="shared" si="31"/>
        <v>0</v>
      </c>
      <c r="N69" s="109">
        <f t="shared" si="57"/>
        <v>0</v>
      </c>
      <c r="O69" s="46">
        <f t="shared" si="33"/>
        <v>0</v>
      </c>
      <c r="P69" s="54">
        <f t="shared" si="51"/>
        <v>0</v>
      </c>
      <c r="Q69" s="113">
        <f t="shared" si="29"/>
        <v>0</v>
      </c>
      <c r="R69" s="123">
        <f t="shared" si="58"/>
        <v>0</v>
      </c>
      <c r="S69" s="146" t="str">
        <f t="shared" si="52"/>
        <v/>
      </c>
      <c r="T69" s="145" t="str">
        <f t="shared" si="53"/>
        <v/>
      </c>
      <c r="U69" s="146" t="str">
        <f t="shared" si="35"/>
        <v/>
      </c>
      <c r="V69" s="145" t="str">
        <f t="shared" si="36"/>
        <v/>
      </c>
      <c r="W69" s="145" t="str">
        <f t="shared" si="37"/>
        <v/>
      </c>
      <c r="X69" s="145" t="str">
        <f t="shared" si="38"/>
        <v/>
      </c>
      <c r="Y69" s="148" t="str">
        <f t="shared" si="39"/>
        <v/>
      </c>
      <c r="Z69" s="149" t="str">
        <f t="shared" si="40"/>
        <v/>
      </c>
      <c r="AA69" s="146" t="str">
        <f t="shared" si="41"/>
        <v/>
      </c>
      <c r="AB69" s="146">
        <f t="shared" si="42"/>
        <v>0</v>
      </c>
      <c r="AC69" s="145" t="str">
        <f t="shared" si="43"/>
        <v/>
      </c>
      <c r="AD69" s="145" t="str">
        <f t="shared" si="44"/>
        <v/>
      </c>
      <c r="AE69" s="146" t="str">
        <f t="shared" si="45"/>
        <v/>
      </c>
      <c r="AF69" s="146" t="str">
        <f t="shared" si="46"/>
        <v/>
      </c>
      <c r="AG69" s="105">
        <f t="shared" si="54"/>
        <v>0</v>
      </c>
      <c r="AH69" s="183">
        <f t="shared" si="59"/>
        <v>0</v>
      </c>
      <c r="AI69" s="218"/>
      <c r="AJ69" s="203">
        <f t="shared" si="48"/>
        <v>0</v>
      </c>
      <c r="AK69" s="427"/>
      <c r="AL69" s="420"/>
      <c r="AM69" s="420"/>
      <c r="AN69" s="421"/>
    </row>
    <row r="70" spans="1:40" s="57" customFormat="1" ht="18.75" hidden="1" customHeight="1" x14ac:dyDescent="0.2">
      <c r="A70" s="150">
        <f t="shared" si="55"/>
        <v>45</v>
      </c>
      <c r="B70" s="134"/>
      <c r="C70" s="133"/>
      <c r="D70" s="134"/>
      <c r="E70" s="144"/>
      <c r="F70" s="147"/>
      <c r="G70" s="189">
        <f t="shared" si="49"/>
        <v>0</v>
      </c>
      <c r="H70" s="268" t="s">
        <v>89</v>
      </c>
      <c r="I70" s="144"/>
      <c r="J70" s="190"/>
      <c r="K70" s="189">
        <f t="shared" si="50"/>
        <v>0</v>
      </c>
      <c r="L70" s="138">
        <f t="shared" si="56"/>
        <v>0</v>
      </c>
      <c r="M70" s="139">
        <f t="shared" si="31"/>
        <v>0</v>
      </c>
      <c r="N70" s="109">
        <f t="shared" si="57"/>
        <v>0</v>
      </c>
      <c r="O70" s="46">
        <f t="shared" si="33"/>
        <v>0</v>
      </c>
      <c r="P70" s="54">
        <f t="shared" si="51"/>
        <v>0</v>
      </c>
      <c r="Q70" s="113">
        <f t="shared" si="29"/>
        <v>0</v>
      </c>
      <c r="R70" s="123">
        <f t="shared" si="58"/>
        <v>0</v>
      </c>
      <c r="S70" s="146" t="str">
        <f t="shared" si="52"/>
        <v/>
      </c>
      <c r="T70" s="145" t="str">
        <f t="shared" si="53"/>
        <v/>
      </c>
      <c r="U70" s="146" t="str">
        <f t="shared" si="35"/>
        <v/>
      </c>
      <c r="V70" s="145" t="str">
        <f t="shared" si="36"/>
        <v/>
      </c>
      <c r="W70" s="145" t="str">
        <f t="shared" si="37"/>
        <v/>
      </c>
      <c r="X70" s="145" t="str">
        <f t="shared" si="38"/>
        <v/>
      </c>
      <c r="Y70" s="148" t="str">
        <f t="shared" si="39"/>
        <v/>
      </c>
      <c r="Z70" s="149" t="str">
        <f t="shared" si="40"/>
        <v/>
      </c>
      <c r="AA70" s="146" t="str">
        <f t="shared" si="41"/>
        <v/>
      </c>
      <c r="AB70" s="146">
        <f t="shared" si="42"/>
        <v>0</v>
      </c>
      <c r="AC70" s="145" t="str">
        <f t="shared" si="43"/>
        <v/>
      </c>
      <c r="AD70" s="145" t="str">
        <f t="shared" si="44"/>
        <v/>
      </c>
      <c r="AE70" s="146" t="str">
        <f t="shared" si="45"/>
        <v/>
      </c>
      <c r="AF70" s="146" t="str">
        <f t="shared" si="46"/>
        <v/>
      </c>
      <c r="AG70" s="105">
        <f t="shared" si="54"/>
        <v>0</v>
      </c>
      <c r="AH70" s="183">
        <f t="shared" si="59"/>
        <v>0</v>
      </c>
      <c r="AI70" s="218"/>
      <c r="AJ70" s="203">
        <f t="shared" si="48"/>
        <v>0</v>
      </c>
      <c r="AK70" s="427"/>
      <c r="AL70" s="420"/>
      <c r="AM70" s="420"/>
      <c r="AN70" s="421"/>
    </row>
    <row r="71" spans="1:40" s="57" customFormat="1" ht="18.75" hidden="1" customHeight="1" x14ac:dyDescent="0.2">
      <c r="A71" s="150">
        <f t="shared" si="55"/>
        <v>46</v>
      </c>
      <c r="B71" s="134"/>
      <c r="C71" s="133"/>
      <c r="D71" s="134"/>
      <c r="E71" s="144"/>
      <c r="F71" s="147"/>
      <c r="G71" s="189">
        <f t="shared" si="49"/>
        <v>0</v>
      </c>
      <c r="H71" s="268" t="s">
        <v>89</v>
      </c>
      <c r="I71" s="144"/>
      <c r="J71" s="190"/>
      <c r="K71" s="189">
        <f t="shared" si="50"/>
        <v>0</v>
      </c>
      <c r="L71" s="138">
        <f t="shared" si="56"/>
        <v>0</v>
      </c>
      <c r="M71" s="139">
        <f t="shared" si="31"/>
        <v>0</v>
      </c>
      <c r="N71" s="109">
        <f t="shared" si="57"/>
        <v>0</v>
      </c>
      <c r="O71" s="46">
        <f t="shared" si="33"/>
        <v>0</v>
      </c>
      <c r="P71" s="54">
        <f t="shared" si="51"/>
        <v>0</v>
      </c>
      <c r="Q71" s="113">
        <f t="shared" si="29"/>
        <v>0</v>
      </c>
      <c r="R71" s="123">
        <f t="shared" si="58"/>
        <v>0</v>
      </c>
      <c r="S71" s="146" t="str">
        <f t="shared" si="52"/>
        <v/>
      </c>
      <c r="T71" s="145" t="str">
        <f t="shared" si="53"/>
        <v/>
      </c>
      <c r="U71" s="146" t="str">
        <f t="shared" si="35"/>
        <v/>
      </c>
      <c r="V71" s="145" t="str">
        <f t="shared" si="36"/>
        <v/>
      </c>
      <c r="W71" s="145" t="str">
        <f t="shared" si="37"/>
        <v/>
      </c>
      <c r="X71" s="145" t="str">
        <f t="shared" si="38"/>
        <v/>
      </c>
      <c r="Y71" s="148" t="str">
        <f t="shared" si="39"/>
        <v/>
      </c>
      <c r="Z71" s="149" t="str">
        <f t="shared" si="40"/>
        <v/>
      </c>
      <c r="AA71" s="146" t="str">
        <f t="shared" si="41"/>
        <v/>
      </c>
      <c r="AB71" s="146">
        <f t="shared" si="42"/>
        <v>0</v>
      </c>
      <c r="AC71" s="145" t="str">
        <f t="shared" si="43"/>
        <v/>
      </c>
      <c r="AD71" s="145" t="str">
        <f t="shared" si="44"/>
        <v/>
      </c>
      <c r="AE71" s="146" t="str">
        <f t="shared" si="45"/>
        <v/>
      </c>
      <c r="AF71" s="146" t="str">
        <f t="shared" si="46"/>
        <v/>
      </c>
      <c r="AG71" s="105">
        <f t="shared" si="54"/>
        <v>0</v>
      </c>
      <c r="AH71" s="183">
        <f t="shared" si="59"/>
        <v>0</v>
      </c>
      <c r="AI71" s="218"/>
      <c r="AJ71" s="203">
        <f t="shared" si="48"/>
        <v>0</v>
      </c>
      <c r="AK71" s="427"/>
      <c r="AL71" s="420"/>
      <c r="AM71" s="420"/>
      <c r="AN71" s="421"/>
    </row>
    <row r="72" spans="1:40" s="57" customFormat="1" ht="18.75" hidden="1" customHeight="1" x14ac:dyDescent="0.2">
      <c r="A72" s="150">
        <f t="shared" si="55"/>
        <v>47</v>
      </c>
      <c r="B72" s="134"/>
      <c r="C72" s="133"/>
      <c r="D72" s="134"/>
      <c r="E72" s="144"/>
      <c r="F72" s="147"/>
      <c r="G72" s="189">
        <f t="shared" si="49"/>
        <v>0</v>
      </c>
      <c r="H72" s="268" t="s">
        <v>89</v>
      </c>
      <c r="I72" s="144"/>
      <c r="J72" s="190"/>
      <c r="K72" s="189">
        <f t="shared" si="50"/>
        <v>0</v>
      </c>
      <c r="L72" s="138">
        <f t="shared" si="56"/>
        <v>0</v>
      </c>
      <c r="M72" s="139">
        <f t="shared" si="31"/>
        <v>0</v>
      </c>
      <c r="N72" s="109">
        <f t="shared" si="57"/>
        <v>0</v>
      </c>
      <c r="O72" s="46">
        <f t="shared" si="33"/>
        <v>0</v>
      </c>
      <c r="P72" s="54">
        <f t="shared" si="51"/>
        <v>0</v>
      </c>
      <c r="Q72" s="113">
        <f t="shared" si="29"/>
        <v>0</v>
      </c>
      <c r="R72" s="123">
        <f t="shared" si="58"/>
        <v>0</v>
      </c>
      <c r="S72" s="146" t="str">
        <f t="shared" si="52"/>
        <v/>
      </c>
      <c r="T72" s="145" t="str">
        <f t="shared" si="53"/>
        <v/>
      </c>
      <c r="U72" s="146" t="str">
        <f t="shared" si="35"/>
        <v/>
      </c>
      <c r="V72" s="145" t="str">
        <f t="shared" si="36"/>
        <v/>
      </c>
      <c r="W72" s="145" t="str">
        <f t="shared" si="37"/>
        <v/>
      </c>
      <c r="X72" s="145" t="str">
        <f t="shared" si="38"/>
        <v/>
      </c>
      <c r="Y72" s="148" t="str">
        <f t="shared" si="39"/>
        <v/>
      </c>
      <c r="Z72" s="149" t="str">
        <f t="shared" si="40"/>
        <v/>
      </c>
      <c r="AA72" s="146" t="str">
        <f t="shared" si="41"/>
        <v/>
      </c>
      <c r="AB72" s="146">
        <f t="shared" si="42"/>
        <v>0</v>
      </c>
      <c r="AC72" s="145" t="str">
        <f t="shared" si="43"/>
        <v/>
      </c>
      <c r="AD72" s="145" t="str">
        <f t="shared" si="44"/>
        <v/>
      </c>
      <c r="AE72" s="146" t="str">
        <f t="shared" si="45"/>
        <v/>
      </c>
      <c r="AF72" s="146" t="str">
        <f t="shared" si="46"/>
        <v/>
      </c>
      <c r="AG72" s="105">
        <f t="shared" si="54"/>
        <v>0</v>
      </c>
      <c r="AH72" s="183">
        <f t="shared" si="59"/>
        <v>0</v>
      </c>
      <c r="AI72" s="218"/>
      <c r="AJ72" s="203">
        <f t="shared" si="48"/>
        <v>0</v>
      </c>
      <c r="AK72" s="427"/>
      <c r="AL72" s="420"/>
      <c r="AM72" s="420"/>
      <c r="AN72" s="421"/>
    </row>
    <row r="73" spans="1:40" s="57" customFormat="1" ht="18.75" hidden="1" customHeight="1" x14ac:dyDescent="0.2">
      <c r="A73" s="150">
        <f t="shared" si="55"/>
        <v>48</v>
      </c>
      <c r="B73" s="134"/>
      <c r="C73" s="133"/>
      <c r="D73" s="134"/>
      <c r="E73" s="144"/>
      <c r="F73" s="147"/>
      <c r="G73" s="189">
        <f t="shared" si="49"/>
        <v>0</v>
      </c>
      <c r="H73" s="268" t="s">
        <v>89</v>
      </c>
      <c r="I73" s="144"/>
      <c r="J73" s="190"/>
      <c r="K73" s="189">
        <f t="shared" si="50"/>
        <v>0</v>
      </c>
      <c r="L73" s="138">
        <f t="shared" si="56"/>
        <v>0</v>
      </c>
      <c r="M73" s="139">
        <f t="shared" si="31"/>
        <v>0</v>
      </c>
      <c r="N73" s="109">
        <f t="shared" si="57"/>
        <v>0</v>
      </c>
      <c r="O73" s="46">
        <f t="shared" si="33"/>
        <v>0</v>
      </c>
      <c r="P73" s="54">
        <f t="shared" si="51"/>
        <v>0</v>
      </c>
      <c r="Q73" s="113">
        <f t="shared" si="29"/>
        <v>0</v>
      </c>
      <c r="R73" s="123">
        <f t="shared" si="58"/>
        <v>0</v>
      </c>
      <c r="S73" s="146" t="str">
        <f t="shared" si="52"/>
        <v/>
      </c>
      <c r="T73" s="145" t="str">
        <f t="shared" si="53"/>
        <v/>
      </c>
      <c r="U73" s="146" t="str">
        <f t="shared" si="35"/>
        <v/>
      </c>
      <c r="V73" s="145" t="str">
        <f t="shared" si="36"/>
        <v/>
      </c>
      <c r="W73" s="145" t="str">
        <f t="shared" si="37"/>
        <v/>
      </c>
      <c r="X73" s="145" t="str">
        <f t="shared" si="38"/>
        <v/>
      </c>
      <c r="Y73" s="148" t="str">
        <f t="shared" si="39"/>
        <v/>
      </c>
      <c r="Z73" s="149" t="str">
        <f t="shared" si="40"/>
        <v/>
      </c>
      <c r="AA73" s="146" t="str">
        <f t="shared" si="41"/>
        <v/>
      </c>
      <c r="AB73" s="146">
        <f t="shared" si="42"/>
        <v>0</v>
      </c>
      <c r="AC73" s="145" t="str">
        <f t="shared" si="43"/>
        <v/>
      </c>
      <c r="AD73" s="145" t="str">
        <f t="shared" si="44"/>
        <v/>
      </c>
      <c r="AE73" s="146" t="str">
        <f t="shared" si="45"/>
        <v/>
      </c>
      <c r="AF73" s="146" t="str">
        <f t="shared" si="46"/>
        <v/>
      </c>
      <c r="AG73" s="105">
        <f t="shared" si="54"/>
        <v>0</v>
      </c>
      <c r="AH73" s="183">
        <f t="shared" si="59"/>
        <v>0</v>
      </c>
      <c r="AI73" s="218"/>
      <c r="AJ73" s="203">
        <f t="shared" si="48"/>
        <v>0</v>
      </c>
      <c r="AK73" s="427"/>
      <c r="AL73" s="420"/>
      <c r="AM73" s="420"/>
      <c r="AN73" s="421"/>
    </row>
    <row r="74" spans="1:40" s="57" customFormat="1" ht="18.75" hidden="1" customHeight="1" x14ac:dyDescent="0.2">
      <c r="A74" s="150">
        <f t="shared" si="55"/>
        <v>49</v>
      </c>
      <c r="B74" s="134"/>
      <c r="C74" s="133"/>
      <c r="D74" s="134"/>
      <c r="E74" s="144"/>
      <c r="F74" s="147"/>
      <c r="G74" s="189">
        <f t="shared" si="49"/>
        <v>0</v>
      </c>
      <c r="H74" s="268" t="s">
        <v>89</v>
      </c>
      <c r="I74" s="144"/>
      <c r="J74" s="190"/>
      <c r="K74" s="189">
        <f t="shared" si="50"/>
        <v>0</v>
      </c>
      <c r="L74" s="138">
        <f t="shared" si="56"/>
        <v>0</v>
      </c>
      <c r="M74" s="139">
        <f t="shared" si="31"/>
        <v>0</v>
      </c>
      <c r="N74" s="109">
        <f t="shared" si="57"/>
        <v>0</v>
      </c>
      <c r="O74" s="46">
        <f t="shared" si="33"/>
        <v>0</v>
      </c>
      <c r="P74" s="54">
        <f t="shared" si="51"/>
        <v>0</v>
      </c>
      <c r="Q74" s="113">
        <f t="shared" si="29"/>
        <v>0</v>
      </c>
      <c r="R74" s="123">
        <f t="shared" si="58"/>
        <v>0</v>
      </c>
      <c r="S74" s="146" t="str">
        <f t="shared" si="52"/>
        <v/>
      </c>
      <c r="T74" s="145" t="str">
        <f t="shared" si="53"/>
        <v/>
      </c>
      <c r="U74" s="146" t="str">
        <f t="shared" si="35"/>
        <v/>
      </c>
      <c r="V74" s="145" t="str">
        <f t="shared" si="36"/>
        <v/>
      </c>
      <c r="W74" s="145" t="str">
        <f t="shared" si="37"/>
        <v/>
      </c>
      <c r="X74" s="145" t="str">
        <f t="shared" si="38"/>
        <v/>
      </c>
      <c r="Y74" s="148" t="str">
        <f t="shared" si="39"/>
        <v/>
      </c>
      <c r="Z74" s="149" t="str">
        <f t="shared" si="40"/>
        <v/>
      </c>
      <c r="AA74" s="146" t="str">
        <f t="shared" si="41"/>
        <v/>
      </c>
      <c r="AB74" s="146">
        <f t="shared" si="42"/>
        <v>0</v>
      </c>
      <c r="AC74" s="145" t="str">
        <f t="shared" si="43"/>
        <v/>
      </c>
      <c r="AD74" s="145" t="str">
        <f t="shared" si="44"/>
        <v/>
      </c>
      <c r="AE74" s="146" t="str">
        <f t="shared" si="45"/>
        <v/>
      </c>
      <c r="AF74" s="146" t="str">
        <f t="shared" si="46"/>
        <v/>
      </c>
      <c r="AG74" s="105">
        <f t="shared" si="54"/>
        <v>0</v>
      </c>
      <c r="AH74" s="183">
        <f t="shared" si="59"/>
        <v>0</v>
      </c>
      <c r="AI74" s="218"/>
      <c r="AJ74" s="203">
        <f t="shared" si="48"/>
        <v>0</v>
      </c>
      <c r="AK74" s="427"/>
      <c r="AL74" s="420"/>
      <c r="AM74" s="420"/>
      <c r="AN74" s="421"/>
    </row>
    <row r="75" spans="1:40" s="57" customFormat="1" ht="18.75" hidden="1" customHeight="1" thickBot="1" x14ac:dyDescent="0.25">
      <c r="A75" s="150">
        <f t="shared" si="55"/>
        <v>50</v>
      </c>
      <c r="B75" s="134"/>
      <c r="C75" s="133"/>
      <c r="D75" s="134"/>
      <c r="E75" s="144"/>
      <c r="F75" s="147"/>
      <c r="G75" s="189">
        <f t="shared" si="49"/>
        <v>0</v>
      </c>
      <c r="H75" s="268" t="s">
        <v>89</v>
      </c>
      <c r="I75" s="144"/>
      <c r="J75" s="190"/>
      <c r="K75" s="189">
        <f t="shared" si="50"/>
        <v>0</v>
      </c>
      <c r="L75" s="138">
        <f t="shared" si="56"/>
        <v>0</v>
      </c>
      <c r="M75" s="140">
        <f t="shared" si="31"/>
        <v>0</v>
      </c>
      <c r="N75" s="110">
        <f t="shared" si="57"/>
        <v>0</v>
      </c>
      <c r="O75" s="73">
        <f t="shared" si="33"/>
        <v>0</v>
      </c>
      <c r="P75" s="54">
        <f t="shared" si="51"/>
        <v>0</v>
      </c>
      <c r="Q75" s="114">
        <f t="shared" si="29"/>
        <v>0</v>
      </c>
      <c r="R75" s="124">
        <f t="shared" si="58"/>
        <v>0</v>
      </c>
      <c r="S75" s="146" t="str">
        <f t="shared" si="52"/>
        <v/>
      </c>
      <c r="T75" s="145" t="str">
        <f t="shared" si="53"/>
        <v/>
      </c>
      <c r="U75" s="146" t="str">
        <f t="shared" si="35"/>
        <v/>
      </c>
      <c r="V75" s="145" t="str">
        <f t="shared" si="36"/>
        <v/>
      </c>
      <c r="W75" s="145" t="str">
        <f t="shared" si="37"/>
        <v/>
      </c>
      <c r="X75" s="145" t="str">
        <f t="shared" si="38"/>
        <v/>
      </c>
      <c r="Y75" s="148" t="str">
        <f t="shared" si="39"/>
        <v/>
      </c>
      <c r="Z75" s="149" t="str">
        <f t="shared" si="40"/>
        <v/>
      </c>
      <c r="AA75" s="146" t="str">
        <f t="shared" si="41"/>
        <v/>
      </c>
      <c r="AB75" s="146">
        <f t="shared" si="42"/>
        <v>0</v>
      </c>
      <c r="AC75" s="145" t="str">
        <f t="shared" si="43"/>
        <v/>
      </c>
      <c r="AD75" s="145" t="str">
        <f t="shared" si="44"/>
        <v/>
      </c>
      <c r="AE75" s="146" t="str">
        <f t="shared" si="45"/>
        <v/>
      </c>
      <c r="AF75" s="146" t="str">
        <f t="shared" si="46"/>
        <v/>
      </c>
      <c r="AG75" s="105">
        <f t="shared" si="54"/>
        <v>0</v>
      </c>
      <c r="AH75" s="207">
        <f t="shared" si="59"/>
        <v>0</v>
      </c>
      <c r="AI75" s="219"/>
      <c r="AJ75" s="204">
        <f t="shared" si="48"/>
        <v>0</v>
      </c>
      <c r="AK75" s="428"/>
      <c r="AL75" s="429"/>
      <c r="AM75" s="429"/>
      <c r="AN75" s="430"/>
    </row>
    <row r="76" spans="1:40" s="160" customFormat="1" ht="31.5" hidden="1" customHeight="1" thickBot="1" x14ac:dyDescent="0.25">
      <c r="A76" s="93"/>
      <c r="B76" s="94"/>
      <c r="C76" s="94"/>
      <c r="D76" s="94"/>
      <c r="E76" s="95"/>
      <c r="F76" s="96"/>
      <c r="G76" s="96"/>
      <c r="H76" s="96"/>
      <c r="I76" s="96"/>
      <c r="J76" s="96"/>
      <c r="K76" s="97"/>
      <c r="L76" s="98"/>
      <c r="M76" s="305" t="str">
        <f>IF(AH76=AH114,"Gesamtsumme:","Zwischensumme")</f>
        <v>Gesamtsumme:</v>
      </c>
      <c r="N76" s="306"/>
      <c r="O76" s="306"/>
      <c r="P76" s="306"/>
      <c r="Q76" s="175">
        <f t="shared" si="29"/>
        <v>0</v>
      </c>
      <c r="R76" s="176"/>
      <c r="S76" s="177" t="str">
        <f>IF(AND(O76&lt;$F$269,H76="familienversichert"),P76*($I$268/30),"")</f>
        <v/>
      </c>
      <c r="T76" s="178" t="str">
        <f>IF(AND(O76&gt;$G$268,H76="familienversichert"),P76*($I$269/30),"")</f>
        <v/>
      </c>
      <c r="U76" s="177" t="str">
        <f>IF(AND(O76&lt;$F$269,J76="pflichtversichert"),P76*($K$268/30),"")</f>
        <v/>
      </c>
      <c r="V76" s="178" t="str">
        <f>IF(AND(O76&gt;$G$268,H76="pflichtversichert"),P76*($K$269/30),"")</f>
        <v/>
      </c>
      <c r="W76" s="178"/>
      <c r="X76" s="178"/>
      <c r="Y76" s="179" t="str">
        <f>IF(AND($Q76&lt;$G$268,$H$5="Richtlinie über die Gewährung von Zuwendungen zur Förderung von Jugendwerkstätten"),#REF!*($I$268/30),"")</f>
        <v/>
      </c>
      <c r="Z76" s="180" t="str">
        <f>IF(AND($Q76&gt;$G$268,$H$5="Richtlinie über die Gewährung von Zuwendungen zur Förderung von Jugendwerkstätten"),#REF!*($I$269/30),"")</f>
        <v/>
      </c>
      <c r="AA76" s="177" t="str">
        <f>IF(AND($AM$7&gt;$G$269,$H76="familienversichert"),P76*($I$268/30),"")</f>
        <v/>
      </c>
      <c r="AB76" s="177"/>
      <c r="AC76" s="178" t="str">
        <f>IF(AND($AM$7&gt;$G$269,$H76="pflichtversichert"),$P76*($K$268/30),"")</f>
        <v/>
      </c>
      <c r="AD76" s="178">
        <f>SUM(AH13:AH31)</f>
        <v>0</v>
      </c>
      <c r="AE76" s="178"/>
      <c r="AF76" s="178"/>
      <c r="AG76" s="181">
        <f>SUMIF(AG50:AG75,"&gt;0",AG50:AG75)</f>
        <v>0</v>
      </c>
      <c r="AH76" s="206">
        <f>SUM(AH50:AH75)</f>
        <v>0</v>
      </c>
      <c r="AI76" s="169">
        <f>SUM(AI50:AI75)</f>
        <v>0</v>
      </c>
      <c r="AJ76" s="213">
        <f>SUM(AJ50:AJ75)</f>
        <v>0</v>
      </c>
      <c r="AK76" s="70"/>
      <c r="AL76" s="70"/>
      <c r="AM76" s="70"/>
      <c r="AN76" s="70"/>
    </row>
    <row r="77" spans="1:40" s="56" customFormat="1" ht="24" hidden="1" customHeight="1" thickBot="1" x14ac:dyDescent="0.3">
      <c r="A77" s="356"/>
      <c r="B77" s="356"/>
      <c r="C77" s="100" t="s">
        <v>45</v>
      </c>
      <c r="D77" s="55"/>
      <c r="F77" s="246" t="s">
        <v>60</v>
      </c>
      <c r="G77" s="265"/>
      <c r="H77" s="249"/>
      <c r="I77" s="249"/>
      <c r="M77" s="319"/>
      <c r="N77" s="319"/>
      <c r="O77" s="319"/>
      <c r="P77" s="319"/>
      <c r="Q77" s="170"/>
      <c r="R77" s="171"/>
      <c r="S77" s="172"/>
      <c r="T77" s="172"/>
      <c r="U77" s="172"/>
      <c r="V77" s="172"/>
      <c r="W77" s="172"/>
      <c r="X77" s="172"/>
      <c r="Y77" s="172"/>
      <c r="Z77" s="172"/>
      <c r="AA77" s="173"/>
      <c r="AB77" s="173"/>
      <c r="AC77" s="173"/>
      <c r="AD77" s="173">
        <f>SUM(AG76)</f>
        <v>0</v>
      </c>
      <c r="AE77" s="173"/>
      <c r="AF77" s="173"/>
      <c r="AG77" s="174"/>
      <c r="AH77" s="182"/>
      <c r="AI77" s="199"/>
      <c r="AJ77" s="199"/>
    </row>
    <row r="78" spans="1:40" s="57" customFormat="1" ht="15.75" hidden="1" thickTop="1" x14ac:dyDescent="0.25">
      <c r="A78" s="356"/>
      <c r="B78" s="356"/>
      <c r="C78" s="59" t="s">
        <v>78</v>
      </c>
      <c r="D78" s="251">
        <v>42370</v>
      </c>
      <c r="F78" s="266">
        <v>386</v>
      </c>
      <c r="G78" s="250"/>
      <c r="H78" s="250"/>
      <c r="I78" s="250"/>
      <c r="J78" s="56"/>
      <c r="K78" s="56"/>
      <c r="L78" s="56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  <c r="AF78" s="128"/>
      <c r="AG78" s="128"/>
    </row>
    <row r="79" spans="1:40" ht="15" hidden="1" x14ac:dyDescent="0.25">
      <c r="A79" s="29"/>
      <c r="B79" s="29"/>
      <c r="C79" s="41"/>
      <c r="D79" s="60"/>
      <c r="E79" s="30"/>
      <c r="F79" s="267"/>
      <c r="G79" s="250"/>
      <c r="H79" s="250"/>
      <c r="I79" s="250"/>
      <c r="J79" s="56"/>
      <c r="K79" s="56"/>
      <c r="L79" s="56"/>
      <c r="M79" s="56"/>
      <c r="N79" s="56"/>
      <c r="O79" s="56"/>
      <c r="P79" s="56"/>
      <c r="Q79" s="117"/>
      <c r="R79" s="29"/>
      <c r="S79" s="29"/>
      <c r="T79" s="29"/>
      <c r="U79" s="29"/>
      <c r="V79" s="39"/>
      <c r="W79" s="39"/>
      <c r="X79" s="39"/>
      <c r="Y79" s="39"/>
      <c r="Z79" s="39"/>
      <c r="AA79" s="30"/>
      <c r="AB79" s="30"/>
      <c r="AC79" s="56"/>
      <c r="AD79" s="56"/>
      <c r="AE79" s="56"/>
      <c r="AF79" s="56"/>
      <c r="AG79" s="56"/>
      <c r="AH79" s="30"/>
      <c r="AI79" s="30"/>
      <c r="AJ79" s="30"/>
      <c r="AK79" s="30"/>
      <c r="AL79" s="30"/>
      <c r="AM79" s="30"/>
      <c r="AN79" s="30"/>
    </row>
    <row r="80" spans="1:40" ht="5.25" hidden="1" customHeight="1" x14ac:dyDescent="0.2">
      <c r="A80" s="29"/>
      <c r="B80" s="29"/>
      <c r="C80" s="29"/>
      <c r="D80" s="30"/>
      <c r="E80" s="29"/>
      <c r="F80" s="30"/>
      <c r="G80" s="30"/>
      <c r="H80" s="29"/>
      <c r="I80" s="30"/>
      <c r="J80" s="56"/>
      <c r="K80" s="56"/>
      <c r="L80" s="56"/>
      <c r="M80" s="56"/>
      <c r="N80" s="56"/>
      <c r="O80" s="56"/>
      <c r="P80" s="56"/>
      <c r="Q80" s="117"/>
      <c r="R80" s="29"/>
      <c r="S80" s="29"/>
      <c r="T80" s="29"/>
      <c r="U80" s="29"/>
      <c r="V80" s="39"/>
      <c r="W80" s="39"/>
      <c r="X80" s="39"/>
      <c r="Y80" s="39"/>
      <c r="Z80" s="39"/>
      <c r="AA80" s="30"/>
      <c r="AB80" s="30"/>
      <c r="AC80" s="56"/>
      <c r="AD80" s="56"/>
      <c r="AE80" s="56"/>
      <c r="AF80" s="56"/>
      <c r="AG80" s="56"/>
      <c r="AH80" s="30"/>
      <c r="AI80" s="30"/>
      <c r="AJ80" s="30"/>
      <c r="AK80" s="30"/>
      <c r="AL80" s="30"/>
      <c r="AM80" s="30"/>
      <c r="AN80" s="30"/>
    </row>
    <row r="81" spans="1:40" ht="35.25" hidden="1" customHeight="1" x14ac:dyDescent="0.25">
      <c r="A81" s="30"/>
      <c r="B81" s="30"/>
      <c r="C81" s="400" t="s">
        <v>65</v>
      </c>
      <c r="D81" s="400"/>
      <c r="E81" s="400"/>
      <c r="F81" s="400"/>
      <c r="G81" s="400"/>
      <c r="H81" s="400"/>
      <c r="I81" s="400"/>
      <c r="J81" s="400"/>
      <c r="K81" s="400"/>
      <c r="L81" s="400"/>
      <c r="M81" s="400"/>
      <c r="N81" s="400"/>
      <c r="O81" s="400"/>
      <c r="P81" s="400"/>
      <c r="Q81" s="400"/>
      <c r="R81" s="400"/>
      <c r="S81" s="400"/>
      <c r="T81" s="400"/>
      <c r="U81" s="400"/>
      <c r="V81" s="400"/>
      <c r="W81" s="400"/>
      <c r="X81" s="400"/>
      <c r="Y81" s="400"/>
      <c r="Z81" s="400"/>
      <c r="AA81" s="400"/>
      <c r="AB81" s="400"/>
      <c r="AC81" s="400"/>
      <c r="AD81" s="400"/>
      <c r="AE81" s="400"/>
      <c r="AF81" s="400"/>
      <c r="AG81" s="400"/>
      <c r="AH81" s="400"/>
      <c r="AI81" s="400"/>
      <c r="AJ81" s="400"/>
      <c r="AK81" s="400"/>
      <c r="AL81" s="30"/>
      <c r="AM81" s="30"/>
      <c r="AN81" s="30"/>
    </row>
    <row r="82" spans="1:40" ht="55.5" hidden="1" customHeight="1" x14ac:dyDescent="0.2">
      <c r="A82" s="33"/>
      <c r="B82" s="33"/>
      <c r="C82" s="33"/>
      <c r="D82" s="33"/>
      <c r="E82" s="33"/>
      <c r="F82" s="30"/>
      <c r="G82" s="30"/>
      <c r="H82" s="30"/>
      <c r="I82" s="30"/>
      <c r="J82" s="30"/>
      <c r="K82" s="48"/>
      <c r="L82" s="56"/>
      <c r="M82" s="56"/>
      <c r="N82" s="56"/>
      <c r="O82" s="56"/>
      <c r="P82" s="49"/>
      <c r="Q82" s="118"/>
      <c r="R82" s="33"/>
      <c r="S82" s="33"/>
      <c r="T82" s="33"/>
      <c r="U82" s="30"/>
      <c r="V82" s="39"/>
      <c r="W82" s="39"/>
      <c r="X82" s="39"/>
      <c r="Y82" s="39"/>
      <c r="Z82" s="39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</row>
    <row r="83" spans="1:40" ht="22.5" hidden="1" customHeight="1" x14ac:dyDescent="0.2">
      <c r="A83" s="389" t="s">
        <v>69</v>
      </c>
      <c r="B83" s="389"/>
      <c r="C83" s="389"/>
      <c r="D83" s="389"/>
      <c r="E83" s="86"/>
      <c r="F83" s="87"/>
      <c r="G83" s="87"/>
      <c r="H83" s="87"/>
      <c r="I83" s="87"/>
      <c r="J83" s="87"/>
      <c r="K83" s="88"/>
      <c r="L83" s="89"/>
      <c r="M83" s="89"/>
      <c r="N83" s="89"/>
      <c r="O83" s="89"/>
      <c r="P83" s="89"/>
      <c r="Q83" s="119"/>
      <c r="R83" s="86"/>
      <c r="S83" s="86"/>
      <c r="T83" s="86"/>
      <c r="U83" s="87"/>
      <c r="V83" s="130"/>
      <c r="W83" s="130"/>
      <c r="X83" s="130"/>
      <c r="Y83" s="130"/>
      <c r="Z83" s="130"/>
      <c r="AA83" s="87"/>
      <c r="AB83" s="87"/>
      <c r="AC83" s="87"/>
      <c r="AD83" s="87"/>
      <c r="AE83" s="87"/>
      <c r="AF83" s="87"/>
      <c r="AG83" s="87"/>
      <c r="AH83" s="87"/>
      <c r="AI83" s="38"/>
      <c r="AJ83" s="38"/>
      <c r="AK83" s="30"/>
      <c r="AL83" s="30"/>
      <c r="AM83" s="30"/>
      <c r="AN83" s="30"/>
    </row>
    <row r="84" spans="1:40" ht="4.5" hidden="1" customHeight="1" thickBot="1" x14ac:dyDescent="0.25">
      <c r="A84" s="355"/>
      <c r="B84" s="355"/>
      <c r="C84" s="355"/>
      <c r="D84" s="355"/>
      <c r="E84" s="37"/>
      <c r="F84" s="38"/>
      <c r="G84" s="38"/>
      <c r="H84" s="38"/>
      <c r="I84" s="30"/>
      <c r="J84" s="30"/>
      <c r="K84" s="48"/>
      <c r="L84" s="56"/>
      <c r="M84" s="56"/>
      <c r="N84" s="56"/>
      <c r="O84" s="56"/>
      <c r="P84" s="56"/>
      <c r="Q84" s="118"/>
      <c r="R84" s="33"/>
      <c r="S84" s="33"/>
      <c r="T84" s="33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</row>
    <row r="85" spans="1:40" s="31" customFormat="1" ht="61.5" hidden="1" customHeight="1" thickTop="1" thickBot="1" x14ac:dyDescent="0.25">
      <c r="A85" s="364" t="s">
        <v>0</v>
      </c>
      <c r="B85" s="394" t="s">
        <v>30</v>
      </c>
      <c r="C85" s="353" t="s">
        <v>16</v>
      </c>
      <c r="D85" s="354"/>
      <c r="E85" s="35" t="s">
        <v>50</v>
      </c>
      <c r="F85" s="42" t="s">
        <v>49</v>
      </c>
      <c r="G85" s="47"/>
      <c r="H85" s="151" t="s">
        <v>39</v>
      </c>
      <c r="I85" s="359" t="s">
        <v>51</v>
      </c>
      <c r="J85" s="360"/>
      <c r="K85" s="120"/>
      <c r="L85" s="403" t="s">
        <v>64</v>
      </c>
      <c r="M85" s="404"/>
      <c r="N85" s="404"/>
      <c r="O85" s="404"/>
      <c r="P85" s="405"/>
      <c r="Q85" s="300" t="s">
        <v>40</v>
      </c>
      <c r="R85" s="330" t="s">
        <v>59</v>
      </c>
      <c r="S85" s="351" t="s">
        <v>58</v>
      </c>
      <c r="T85" s="352"/>
      <c r="U85" s="324" t="s">
        <v>104</v>
      </c>
      <c r="V85" s="325"/>
      <c r="W85" s="325"/>
      <c r="X85" s="326"/>
      <c r="Y85" s="322" t="s">
        <v>57</v>
      </c>
      <c r="Z85" s="323"/>
      <c r="AA85" s="392" t="s">
        <v>95</v>
      </c>
      <c r="AB85" s="393"/>
      <c r="AC85" s="327" t="s">
        <v>104</v>
      </c>
      <c r="AD85" s="328"/>
      <c r="AE85" s="328"/>
      <c r="AF85" s="329"/>
      <c r="AG85" s="287" t="s">
        <v>79</v>
      </c>
      <c r="AH85" s="320" t="s">
        <v>60</v>
      </c>
      <c r="AI85" s="280" t="s">
        <v>97</v>
      </c>
      <c r="AJ85" s="280" t="s">
        <v>98</v>
      </c>
      <c r="AK85" s="425" t="s">
        <v>88</v>
      </c>
      <c r="AL85" s="415"/>
      <c r="AM85" s="415"/>
      <c r="AN85" s="416"/>
    </row>
    <row r="86" spans="1:40" s="36" customFormat="1" ht="14.25" hidden="1" customHeight="1" x14ac:dyDescent="0.2">
      <c r="A86" s="365"/>
      <c r="B86" s="395"/>
      <c r="C86" s="337" t="s">
        <v>2</v>
      </c>
      <c r="D86" s="339" t="s">
        <v>3</v>
      </c>
      <c r="E86" s="341" t="s">
        <v>17</v>
      </c>
      <c r="F86" s="343" t="s">
        <v>17</v>
      </c>
      <c r="G86" s="345" t="s">
        <v>48</v>
      </c>
      <c r="H86" s="141"/>
      <c r="I86" s="310" t="s">
        <v>18</v>
      </c>
      <c r="J86" s="367" t="s">
        <v>19</v>
      </c>
      <c r="K86" s="312" t="s">
        <v>28</v>
      </c>
      <c r="L86" s="126"/>
      <c r="M86" s="347" t="s">
        <v>62</v>
      </c>
      <c r="N86" s="132"/>
      <c r="O86" s="349" t="s">
        <v>63</v>
      </c>
      <c r="P86" s="317" t="s">
        <v>28</v>
      </c>
      <c r="Q86" s="301"/>
      <c r="R86" s="331"/>
      <c r="S86" s="292" t="s">
        <v>55</v>
      </c>
      <c r="T86" s="294" t="s">
        <v>41</v>
      </c>
      <c r="U86" s="296" t="s">
        <v>56</v>
      </c>
      <c r="V86" s="285" t="s">
        <v>42</v>
      </c>
      <c r="W86" s="193"/>
      <c r="X86" s="193"/>
      <c r="Y86" s="290" t="s">
        <v>54</v>
      </c>
      <c r="Z86" s="333" t="s">
        <v>53</v>
      </c>
      <c r="AA86" s="303" t="s">
        <v>105</v>
      </c>
      <c r="AB86" s="303" t="s">
        <v>106</v>
      </c>
      <c r="AC86" s="283" t="s">
        <v>71</v>
      </c>
      <c r="AD86" s="283" t="s">
        <v>75</v>
      </c>
      <c r="AE86" s="298" t="s">
        <v>93</v>
      </c>
      <c r="AF86" s="244" t="s">
        <v>91</v>
      </c>
      <c r="AG86" s="288"/>
      <c r="AH86" s="321"/>
      <c r="AI86" s="281"/>
      <c r="AJ86" s="281"/>
      <c r="AK86" s="426"/>
      <c r="AL86" s="417"/>
      <c r="AM86" s="417"/>
      <c r="AN86" s="418"/>
    </row>
    <row r="87" spans="1:40" s="32" customFormat="1" ht="34.5" hidden="1" customHeight="1" thickBot="1" x14ac:dyDescent="0.25">
      <c r="A87" s="366"/>
      <c r="B87" s="396"/>
      <c r="C87" s="338"/>
      <c r="D87" s="340"/>
      <c r="E87" s="342"/>
      <c r="F87" s="344"/>
      <c r="G87" s="346"/>
      <c r="H87" s="137"/>
      <c r="I87" s="311"/>
      <c r="J87" s="368"/>
      <c r="K87" s="313"/>
      <c r="L87" s="127" t="s">
        <v>61</v>
      </c>
      <c r="M87" s="348"/>
      <c r="N87" s="136" t="s">
        <v>83</v>
      </c>
      <c r="O87" s="350"/>
      <c r="P87" s="318"/>
      <c r="Q87" s="302"/>
      <c r="R87" s="332"/>
      <c r="S87" s="293"/>
      <c r="T87" s="295"/>
      <c r="U87" s="297"/>
      <c r="V87" s="286"/>
      <c r="W87" s="194"/>
      <c r="X87" s="194"/>
      <c r="Y87" s="291"/>
      <c r="Z87" s="334"/>
      <c r="AA87" s="304"/>
      <c r="AB87" s="304"/>
      <c r="AC87" s="284"/>
      <c r="AD87" s="284"/>
      <c r="AE87" s="299"/>
      <c r="AF87" s="245" t="s">
        <v>94</v>
      </c>
      <c r="AG87" s="289"/>
      <c r="AH87" s="321"/>
      <c r="AI87" s="281"/>
      <c r="AJ87" s="281"/>
      <c r="AK87" s="426"/>
      <c r="AL87" s="417"/>
      <c r="AM87" s="417"/>
      <c r="AN87" s="418"/>
    </row>
    <row r="88" spans="1:40" s="160" customFormat="1" ht="19.5" hidden="1" customHeight="1" thickBot="1" x14ac:dyDescent="0.25">
      <c r="A88" s="80"/>
      <c r="B88" s="81"/>
      <c r="C88" s="82"/>
      <c r="D88" s="81"/>
      <c r="E88" s="83"/>
      <c r="F88" s="85"/>
      <c r="G88" s="85"/>
      <c r="H88" s="85"/>
      <c r="I88" s="85"/>
      <c r="J88" s="85"/>
      <c r="K88" s="122"/>
      <c r="L88" s="85"/>
      <c r="M88" s="314" t="s">
        <v>86</v>
      </c>
      <c r="N88" s="315"/>
      <c r="O88" s="315"/>
      <c r="P88" s="316"/>
      <c r="Q88" s="116">
        <f t="shared" ref="Q88:Q114" si="60">IF(P88&gt;I88,P88,I88)</f>
        <v>0</v>
      </c>
      <c r="R88" s="125">
        <f>SUM(R76)</f>
        <v>0</v>
      </c>
      <c r="S88" s="74" t="str">
        <f>IF(AND(O88&lt;$F$269,H88="familienversichert"),P88*($I$268/30),"")</f>
        <v/>
      </c>
      <c r="T88" s="75" t="str">
        <f>IF(AND(O88&gt;$G$268,H88="familienversichert"),P88*($I$269/30),"")</f>
        <v/>
      </c>
      <c r="U88" s="74" t="str">
        <f>IF(AND(O88&lt;$F$269,J88="pflichtversichert"),P88*($K$268/30),"")</f>
        <v/>
      </c>
      <c r="V88" s="75" t="str">
        <f>IF(AND(O88&gt;$G$268,H88="pflichtversichert"),P88*($K$269/30),"")</f>
        <v/>
      </c>
      <c r="W88" s="75"/>
      <c r="X88" s="75"/>
      <c r="Y88" s="76" t="str">
        <f>IF(AND($Q88&lt;$G$268,$H$5="Richtlinie über die Gewährung von Zuwendungen zur Förderung von Jugendwerkstätten"),#REF!*($I$268/30),"")</f>
        <v/>
      </c>
      <c r="Z88" s="77" t="str">
        <f>IF(AND($Q88&gt;$G$268,$H$5="Richtlinie über die Gewährung von Zuwendungen zur Förderung von Jugendwerkstätten"),#REF!*($I$269/30),"")</f>
        <v/>
      </c>
      <c r="AA88" s="74" t="str">
        <f>IF(AND($AM$7&gt;$G$269,$H88="familienversichert"),P88*($I$268/30),"")</f>
        <v/>
      </c>
      <c r="AB88" s="74"/>
      <c r="AC88" s="75" t="str">
        <f>IF(AND($AM$7&gt;=$G$269,$H88="pflichtversichert"),$P88*($K$268/30),"")</f>
        <v/>
      </c>
      <c r="AD88" s="91">
        <f>AG88</f>
        <v>0</v>
      </c>
      <c r="AE88" s="91"/>
      <c r="AF88" s="91"/>
      <c r="AG88" s="106">
        <f>SUM(AG76)</f>
        <v>0</v>
      </c>
      <c r="AH88" s="168">
        <f>SUM(AH76)</f>
        <v>0</v>
      </c>
      <c r="AI88" s="210">
        <f>AI76</f>
        <v>0</v>
      </c>
      <c r="AJ88" s="214">
        <f>AJ76</f>
        <v>0</v>
      </c>
      <c r="AK88" s="427"/>
      <c r="AL88" s="420"/>
      <c r="AM88" s="420"/>
      <c r="AN88" s="421"/>
    </row>
    <row r="89" spans="1:40" s="57" customFormat="1" ht="18.75" hidden="1" customHeight="1" x14ac:dyDescent="0.2">
      <c r="A89" s="150">
        <f>A75+1</f>
        <v>51</v>
      </c>
      <c r="B89" s="134"/>
      <c r="C89" s="133"/>
      <c r="D89" s="134"/>
      <c r="E89" s="144"/>
      <c r="F89" s="147"/>
      <c r="G89" s="189">
        <f>(DAY(E89)&gt;1)*(MIN(F89+1,DATE(YEAR(E89), MONTH(E89)+1,1))-E89) + 30*MAX(,12*(YEAR(F89)-YEAR(E89))+MONTH(F89)-MONTH(E89)+(DAY(E89)=1)-(DAY(F89+1)&gt;1)) + DAY(F89)*(DAY(F89+1)&gt;1)*(1-(DAY(E89)&gt;1)*(TEXT(E89,"JJJJMM")=TEXT(F89,"JJJJMM")))</f>
        <v>0</v>
      </c>
      <c r="H89" s="268" t="s">
        <v>89</v>
      </c>
      <c r="I89" s="144"/>
      <c r="J89" s="190"/>
      <c r="K89" s="189">
        <f>(DAY(I89)&gt;1)*(MIN(J89+1,DATE(YEAR(I89), MONTH(I89)+1,1))-I89) + 30*MAX(,12*(YEAR(J89)-YEAR(I89))+MONTH(J89)-MONTH(I89)+(DAY(I89)=1)-(DAY(J89+1)&gt;1)) + DAY(J89)*(DAY(J89+1)&gt;1)*(1-(DAY(I89)&gt;1)*(TEXT(I89,"JJJJMM")=TEXT(J89,"JJJJMM")))</f>
        <v>0</v>
      </c>
      <c r="L89" s="138">
        <f t="shared" ref="L89:L102" si="61">IF(I89&gt;=E89,I89,E89)</f>
        <v>0</v>
      </c>
      <c r="M89" s="139">
        <f t="shared" ref="M89:M113" si="62">IF($G$6&gt;=L89,$G$6,L89)</f>
        <v>0</v>
      </c>
      <c r="N89" s="109">
        <f t="shared" ref="N89:N102" si="63">IF(J89&lt;=F89,J89,F89)</f>
        <v>0</v>
      </c>
      <c r="O89" s="46">
        <f t="shared" ref="O89:O113" si="64">IF($K$6&lt;=N89,$K$6,N89)</f>
        <v>0</v>
      </c>
      <c r="P89" s="54">
        <f>IF(M89&gt;O89,"0",((DAY(M89)&gt;1)*(MIN(O89+1,DATE(YEAR(M89), MONTH(M89)+1,1))-M89) + 30*MAX(,12*(YEAR(O89)-YEAR(M89))+MONTH(O89)-MONTH(M89)+(DAY(M89)=1)-(DAY(O89+1)&gt;1)) + DAY(O89)*(DAY(O89+1)&gt;1)*(1-(DAY(M89)&gt;1)*(TEXT(M89,"JJJJMM")=TEXT(O89,"JJJJMM")))))</f>
        <v>0</v>
      </c>
      <c r="Q89" s="113">
        <f t="shared" si="60"/>
        <v>0</v>
      </c>
      <c r="R89" s="123">
        <f t="shared" ref="R89:R102" si="65">SUM(S89:Z89)</f>
        <v>0</v>
      </c>
      <c r="S89" s="146">
        <f>IF(AND(O89&lt;$F$269,H89="ALG II - familienversichert",$H$5&lt;&gt;"Richtlinie über die Gewährung von Zuwendungen zur Förderung von Jugendwerkstätten"),P89*($I$268/30),"")</f>
        <v>0</v>
      </c>
      <c r="T89" s="145" t="str">
        <f>IF(AND(O89&gt;$G$268,H89="ALG II - familienversichert",$H$5&lt;&gt;"Richtlinie über die Gewährung von Zuwendungen zur Förderung von Jugendwerkstätten"),P89*($I$269/30),"")</f>
        <v/>
      </c>
      <c r="U89" s="146" t="str">
        <f t="shared" ref="U89:U113" si="66">IF(AND(O89&lt;$F$269,H89="ALG II - pflichtversichert"),P89*($K$268/30),"")</f>
        <v/>
      </c>
      <c r="V89" s="145" t="str">
        <f t="shared" ref="V89:V113" si="67">IF(AND(O89&gt;$G$268,H89="ALG II - pflichtversichert"),P89*($K$269/30),"")</f>
        <v/>
      </c>
      <c r="W89" s="145" t="str">
        <f t="shared" ref="W89:W113" si="68">IF(AND(O89&lt;$F$269,H89="ALG I"),P89*($K$268/30),"")</f>
        <v/>
      </c>
      <c r="X89" s="145" t="str">
        <f t="shared" ref="X89:X113" si="69">IF(AND(O89&gt;$G$268,H89="ALG I"),P89*($K$269/30),"")</f>
        <v/>
      </c>
      <c r="Y89" s="148" t="str">
        <f t="shared" ref="Y89:Y113" si="70">IF(AND($AM$7&lt;$F$269,$H$5="Richtlinie über die Gewährung von Zuwendungen zur Förderung von Jugendwerkstätten"),$P89*($I$268/30),"")</f>
        <v/>
      </c>
      <c r="Z89" s="149" t="str">
        <f t="shared" ref="Z89:Z113" si="71">IF(AND($AM$7&gt;=$F$269,$H$5="Richtlinie über die Gewährung von Zuwendungen zur Förderung von Jugendwerkstätten"),$P89*($I$269/30),"")</f>
        <v/>
      </c>
      <c r="AA89" s="146" t="str">
        <f t="shared" ref="AA89:AA113" si="72">IF(AND($AM$7&gt;=$F$269,$H89="ALG II - familienversichert"),$P89*($I$269/30),"")</f>
        <v/>
      </c>
      <c r="AB89" s="146">
        <f t="shared" ref="AB89:AB113" si="73">IF(AND($AM$7&lt;$F$269,$H89="ALG II - familienversichert"),$P89*($I$268/30),)</f>
        <v>0</v>
      </c>
      <c r="AC89" s="145" t="str">
        <f t="shared" ref="AC89:AC113" si="74">IF(AND($AM$7&gt;=$F$269,$H89="ALG II - pflichtversichert"),$P89*($K$269/30),"")</f>
        <v/>
      </c>
      <c r="AD89" s="145" t="str">
        <f t="shared" ref="AD89:AD113" si="75">IF(AND($AM$7&lt;$F$269,$H89="ALG II - pflichtversichert"),$P89*($K$268/30),"")</f>
        <v/>
      </c>
      <c r="AE89" s="146" t="str">
        <f t="shared" ref="AE89:AE113" si="76">IF(AND($AM$7&gt;=$F$269,$H89="ALG I"),$P89*($K$269/30),"")</f>
        <v/>
      </c>
      <c r="AF89" s="146" t="str">
        <f t="shared" ref="AF89:AF113" si="77">IF(AND($AM$7&lt;$F$269,$H89="ALG I"),$P89*($K$268/30),"")</f>
        <v/>
      </c>
      <c r="AG89" s="105">
        <f>IF($H$5="Richtlinie über die Gewährung von Zuwendungen zur Förderung von Jugendwerkstätten",SUM(Y89:Z89),SUM(AA89:AF89))</f>
        <v>0</v>
      </c>
      <c r="AH89" s="208">
        <f t="shared" ref="AH89:AH102" si="78">IF(AG89&lt;0,0,AG89)</f>
        <v>0</v>
      </c>
      <c r="AI89" s="217"/>
      <c r="AJ89" s="211">
        <f t="shared" ref="AJ89:AJ113" si="79">AH89-AI89</f>
        <v>0</v>
      </c>
      <c r="AK89" s="427"/>
      <c r="AL89" s="420"/>
      <c r="AM89" s="420"/>
      <c r="AN89" s="421"/>
    </row>
    <row r="90" spans="1:40" s="57" customFormat="1" ht="18.75" hidden="1" customHeight="1" x14ac:dyDescent="0.2">
      <c r="A90" s="150">
        <f>A89+1</f>
        <v>52</v>
      </c>
      <c r="B90" s="134"/>
      <c r="C90" s="133"/>
      <c r="D90" s="134"/>
      <c r="E90" s="144"/>
      <c r="F90" s="147"/>
      <c r="G90" s="189">
        <f t="shared" ref="G90:G113" si="80">(DAY(E90)&gt;1)*(MIN(F90+1,DATE(YEAR(E90), MONTH(E90)+1,1))-E90) + 30*MAX(,12*(YEAR(F90)-YEAR(E90))+MONTH(F90)-MONTH(E90)+(DAY(E90)=1)-(DAY(F90+1)&gt;1)) + DAY(F90)*(DAY(F90+1)&gt;1)*(1-(DAY(E90)&gt;1)*(TEXT(E90,"JJJJMM")=TEXT(F90,"JJJJMM")))</f>
        <v>0</v>
      </c>
      <c r="H90" s="268" t="s">
        <v>89</v>
      </c>
      <c r="I90" s="144"/>
      <c r="J90" s="190"/>
      <c r="K90" s="189">
        <f t="shared" ref="K90:K113" si="81">(DAY(I90)&gt;1)*(MIN(J90+1,DATE(YEAR(I90), MONTH(I90)+1,1))-I90) + 30*MAX(,12*(YEAR(J90)-YEAR(I90))+MONTH(J90)-MONTH(I90)+(DAY(I90)=1)-(DAY(J90+1)&gt;1)) + DAY(J90)*(DAY(J90+1)&gt;1)*(1-(DAY(I90)&gt;1)*(TEXT(I90,"JJJJMM")=TEXT(J90,"JJJJMM")))</f>
        <v>0</v>
      </c>
      <c r="L90" s="138">
        <f t="shared" si="61"/>
        <v>0</v>
      </c>
      <c r="M90" s="139">
        <f t="shared" si="62"/>
        <v>0</v>
      </c>
      <c r="N90" s="109">
        <f t="shared" si="63"/>
        <v>0</v>
      </c>
      <c r="O90" s="46">
        <f t="shared" si="64"/>
        <v>0</v>
      </c>
      <c r="P90" s="54">
        <f t="shared" ref="P90:P113" si="82">IF(M90&gt;O90,"0",((DAY(M90)&gt;1)*(MIN(O90+1,DATE(YEAR(M90), MONTH(M90)+1,1))-M90) + 30*MAX(,12*(YEAR(O90)-YEAR(M90))+MONTH(O90)-MONTH(M90)+(DAY(M90)=1)-(DAY(O90+1)&gt;1)) + DAY(O90)*(DAY(O90+1)&gt;1)*(1-(DAY(M90)&gt;1)*(TEXT(M90,"JJJJMM")=TEXT(O90,"JJJJMM")))))</f>
        <v>0</v>
      </c>
      <c r="Q90" s="113">
        <f t="shared" si="60"/>
        <v>0</v>
      </c>
      <c r="R90" s="123">
        <f t="shared" si="65"/>
        <v>0</v>
      </c>
      <c r="S90" s="146">
        <f t="shared" ref="S90:S113" si="83">IF(AND(O90&lt;$F$269,H90="ALG II - familienversichert",$H$5&lt;&gt;"Richtlinie über die Gewährung von Zuwendungen zur Förderung von Jugendwerkstätten"),P90*($I$268/30),"")</f>
        <v>0</v>
      </c>
      <c r="T90" s="145" t="str">
        <f t="shared" ref="T90:T113" si="84">IF(AND(O90&gt;$G$268,H90="ALG II - familienversichert",$H$5&lt;&gt;"Richtlinie über die Gewährung von Zuwendungen zur Förderung von Jugendwerkstätten"),P90*($I$269/30),"")</f>
        <v/>
      </c>
      <c r="U90" s="146" t="str">
        <f t="shared" si="66"/>
        <v/>
      </c>
      <c r="V90" s="145" t="str">
        <f t="shared" si="67"/>
        <v/>
      </c>
      <c r="W90" s="145" t="str">
        <f t="shared" si="68"/>
        <v/>
      </c>
      <c r="X90" s="145" t="str">
        <f t="shared" si="69"/>
        <v/>
      </c>
      <c r="Y90" s="148" t="str">
        <f t="shared" si="70"/>
        <v/>
      </c>
      <c r="Z90" s="149" t="str">
        <f t="shared" si="71"/>
        <v/>
      </c>
      <c r="AA90" s="146" t="str">
        <f t="shared" si="72"/>
        <v/>
      </c>
      <c r="AB90" s="146">
        <f t="shared" si="73"/>
        <v>0</v>
      </c>
      <c r="AC90" s="145" t="str">
        <f t="shared" si="74"/>
        <v/>
      </c>
      <c r="AD90" s="145" t="str">
        <f t="shared" si="75"/>
        <v/>
      </c>
      <c r="AE90" s="146" t="str">
        <f t="shared" si="76"/>
        <v/>
      </c>
      <c r="AF90" s="146" t="str">
        <f t="shared" si="77"/>
        <v/>
      </c>
      <c r="AG90" s="105">
        <f t="shared" ref="AG90:AG113" si="85">IF($H$5="Richtlinie über die Gewährung von Zuwendungen zur Förderung von Jugendwerkstätten",SUM(Y90:Z90),SUM(AA90:AF90))</f>
        <v>0</v>
      </c>
      <c r="AH90" s="183">
        <f t="shared" si="78"/>
        <v>0</v>
      </c>
      <c r="AI90" s="218"/>
      <c r="AJ90" s="203">
        <f t="shared" si="79"/>
        <v>0</v>
      </c>
      <c r="AK90" s="427"/>
      <c r="AL90" s="420"/>
      <c r="AM90" s="420"/>
      <c r="AN90" s="421"/>
    </row>
    <row r="91" spans="1:40" s="57" customFormat="1" ht="18.75" hidden="1" customHeight="1" x14ac:dyDescent="0.2">
      <c r="A91" s="150">
        <f t="shared" ref="A91:A113" si="86">A90+1</f>
        <v>53</v>
      </c>
      <c r="B91" s="134"/>
      <c r="C91" s="133"/>
      <c r="D91" s="134"/>
      <c r="E91" s="144"/>
      <c r="F91" s="147"/>
      <c r="G91" s="189">
        <f t="shared" si="80"/>
        <v>0</v>
      </c>
      <c r="H91" s="268" t="s">
        <v>89</v>
      </c>
      <c r="I91" s="144"/>
      <c r="J91" s="190"/>
      <c r="K91" s="189">
        <f t="shared" si="81"/>
        <v>0</v>
      </c>
      <c r="L91" s="138">
        <f t="shared" si="61"/>
        <v>0</v>
      </c>
      <c r="M91" s="139">
        <f t="shared" si="62"/>
        <v>0</v>
      </c>
      <c r="N91" s="109">
        <f t="shared" si="63"/>
        <v>0</v>
      </c>
      <c r="O91" s="46">
        <f t="shared" si="64"/>
        <v>0</v>
      </c>
      <c r="P91" s="54">
        <f t="shared" si="82"/>
        <v>0</v>
      </c>
      <c r="Q91" s="113">
        <f t="shared" si="60"/>
        <v>0</v>
      </c>
      <c r="R91" s="123">
        <f t="shared" si="65"/>
        <v>0</v>
      </c>
      <c r="S91" s="146">
        <f t="shared" si="83"/>
        <v>0</v>
      </c>
      <c r="T91" s="145" t="str">
        <f t="shared" si="84"/>
        <v/>
      </c>
      <c r="U91" s="146" t="str">
        <f t="shared" si="66"/>
        <v/>
      </c>
      <c r="V91" s="145" t="str">
        <f t="shared" si="67"/>
        <v/>
      </c>
      <c r="W91" s="145" t="str">
        <f t="shared" si="68"/>
        <v/>
      </c>
      <c r="X91" s="145" t="str">
        <f t="shared" si="69"/>
        <v/>
      </c>
      <c r="Y91" s="148" t="str">
        <f t="shared" si="70"/>
        <v/>
      </c>
      <c r="Z91" s="149" t="str">
        <f t="shared" si="71"/>
        <v/>
      </c>
      <c r="AA91" s="146" t="str">
        <f t="shared" si="72"/>
        <v/>
      </c>
      <c r="AB91" s="146">
        <f t="shared" si="73"/>
        <v>0</v>
      </c>
      <c r="AC91" s="145" t="str">
        <f t="shared" si="74"/>
        <v/>
      </c>
      <c r="AD91" s="145" t="str">
        <f t="shared" si="75"/>
        <v/>
      </c>
      <c r="AE91" s="146" t="str">
        <f t="shared" si="76"/>
        <v/>
      </c>
      <c r="AF91" s="146" t="str">
        <f t="shared" si="77"/>
        <v/>
      </c>
      <c r="AG91" s="105">
        <f t="shared" si="85"/>
        <v>0</v>
      </c>
      <c r="AH91" s="183">
        <f t="shared" si="78"/>
        <v>0</v>
      </c>
      <c r="AI91" s="218"/>
      <c r="AJ91" s="203">
        <f t="shared" si="79"/>
        <v>0</v>
      </c>
      <c r="AK91" s="427"/>
      <c r="AL91" s="420"/>
      <c r="AM91" s="420"/>
      <c r="AN91" s="421"/>
    </row>
    <row r="92" spans="1:40" s="57" customFormat="1" ht="18.75" hidden="1" customHeight="1" x14ac:dyDescent="0.2">
      <c r="A92" s="150">
        <f t="shared" si="86"/>
        <v>54</v>
      </c>
      <c r="B92" s="134"/>
      <c r="C92" s="133"/>
      <c r="D92" s="134"/>
      <c r="E92" s="144"/>
      <c r="F92" s="147"/>
      <c r="G92" s="189">
        <f t="shared" si="80"/>
        <v>0</v>
      </c>
      <c r="H92" s="268" t="s">
        <v>89</v>
      </c>
      <c r="I92" s="144"/>
      <c r="J92" s="190"/>
      <c r="K92" s="189">
        <f t="shared" si="81"/>
        <v>0</v>
      </c>
      <c r="L92" s="138">
        <f t="shared" si="61"/>
        <v>0</v>
      </c>
      <c r="M92" s="139">
        <f t="shared" si="62"/>
        <v>0</v>
      </c>
      <c r="N92" s="109">
        <f t="shared" si="63"/>
        <v>0</v>
      </c>
      <c r="O92" s="46">
        <f t="shared" si="64"/>
        <v>0</v>
      </c>
      <c r="P92" s="54">
        <f t="shared" si="82"/>
        <v>0</v>
      </c>
      <c r="Q92" s="113">
        <f t="shared" si="60"/>
        <v>0</v>
      </c>
      <c r="R92" s="123">
        <f t="shared" si="65"/>
        <v>0</v>
      </c>
      <c r="S92" s="146">
        <f t="shared" si="83"/>
        <v>0</v>
      </c>
      <c r="T92" s="145" t="str">
        <f t="shared" si="84"/>
        <v/>
      </c>
      <c r="U92" s="146" t="str">
        <f t="shared" si="66"/>
        <v/>
      </c>
      <c r="V92" s="145" t="str">
        <f t="shared" si="67"/>
        <v/>
      </c>
      <c r="W92" s="145" t="str">
        <f t="shared" si="68"/>
        <v/>
      </c>
      <c r="X92" s="145" t="str">
        <f t="shared" si="69"/>
        <v/>
      </c>
      <c r="Y92" s="148" t="str">
        <f t="shared" si="70"/>
        <v/>
      </c>
      <c r="Z92" s="149" t="str">
        <f t="shared" si="71"/>
        <v/>
      </c>
      <c r="AA92" s="146" t="str">
        <f t="shared" si="72"/>
        <v/>
      </c>
      <c r="AB92" s="146">
        <f t="shared" si="73"/>
        <v>0</v>
      </c>
      <c r="AC92" s="145" t="str">
        <f t="shared" si="74"/>
        <v/>
      </c>
      <c r="AD92" s="145" t="str">
        <f t="shared" si="75"/>
        <v/>
      </c>
      <c r="AE92" s="146" t="str">
        <f t="shared" si="76"/>
        <v/>
      </c>
      <c r="AF92" s="146" t="str">
        <f t="shared" si="77"/>
        <v/>
      </c>
      <c r="AG92" s="105">
        <f t="shared" si="85"/>
        <v>0</v>
      </c>
      <c r="AH92" s="183">
        <f t="shared" si="78"/>
        <v>0</v>
      </c>
      <c r="AI92" s="218"/>
      <c r="AJ92" s="203">
        <f t="shared" si="79"/>
        <v>0</v>
      </c>
      <c r="AK92" s="427"/>
      <c r="AL92" s="420"/>
      <c r="AM92" s="420"/>
      <c r="AN92" s="421"/>
    </row>
    <row r="93" spans="1:40" s="57" customFormat="1" ht="18.75" hidden="1" customHeight="1" x14ac:dyDescent="0.2">
      <c r="A93" s="150">
        <f t="shared" si="86"/>
        <v>55</v>
      </c>
      <c r="B93" s="134"/>
      <c r="C93" s="133"/>
      <c r="D93" s="134"/>
      <c r="E93" s="144"/>
      <c r="F93" s="147"/>
      <c r="G93" s="189">
        <f t="shared" si="80"/>
        <v>0</v>
      </c>
      <c r="H93" s="268" t="s">
        <v>89</v>
      </c>
      <c r="I93" s="144"/>
      <c r="J93" s="190"/>
      <c r="K93" s="189">
        <f t="shared" si="81"/>
        <v>0</v>
      </c>
      <c r="L93" s="138">
        <f t="shared" si="61"/>
        <v>0</v>
      </c>
      <c r="M93" s="139">
        <f t="shared" si="62"/>
        <v>0</v>
      </c>
      <c r="N93" s="109">
        <f t="shared" si="63"/>
        <v>0</v>
      </c>
      <c r="O93" s="46">
        <f t="shared" si="64"/>
        <v>0</v>
      </c>
      <c r="P93" s="54">
        <f t="shared" si="82"/>
        <v>0</v>
      </c>
      <c r="Q93" s="113">
        <f t="shared" si="60"/>
        <v>0</v>
      </c>
      <c r="R93" s="123">
        <f t="shared" si="65"/>
        <v>0</v>
      </c>
      <c r="S93" s="146">
        <f t="shared" si="83"/>
        <v>0</v>
      </c>
      <c r="T93" s="145" t="str">
        <f t="shared" si="84"/>
        <v/>
      </c>
      <c r="U93" s="146" t="str">
        <f t="shared" si="66"/>
        <v/>
      </c>
      <c r="V93" s="145" t="str">
        <f t="shared" si="67"/>
        <v/>
      </c>
      <c r="W93" s="145" t="str">
        <f t="shared" si="68"/>
        <v/>
      </c>
      <c r="X93" s="145" t="str">
        <f t="shared" si="69"/>
        <v/>
      </c>
      <c r="Y93" s="148" t="str">
        <f t="shared" si="70"/>
        <v/>
      </c>
      <c r="Z93" s="149" t="str">
        <f t="shared" si="71"/>
        <v/>
      </c>
      <c r="AA93" s="146" t="str">
        <f t="shared" si="72"/>
        <v/>
      </c>
      <c r="AB93" s="146">
        <f t="shared" si="73"/>
        <v>0</v>
      </c>
      <c r="AC93" s="145" t="str">
        <f t="shared" si="74"/>
        <v/>
      </c>
      <c r="AD93" s="145" t="str">
        <f t="shared" si="75"/>
        <v/>
      </c>
      <c r="AE93" s="146" t="str">
        <f t="shared" si="76"/>
        <v/>
      </c>
      <c r="AF93" s="146" t="str">
        <f t="shared" si="77"/>
        <v/>
      </c>
      <c r="AG93" s="105">
        <f t="shared" si="85"/>
        <v>0</v>
      </c>
      <c r="AH93" s="183">
        <f t="shared" si="78"/>
        <v>0</v>
      </c>
      <c r="AI93" s="218"/>
      <c r="AJ93" s="203">
        <f t="shared" si="79"/>
        <v>0</v>
      </c>
      <c r="AK93" s="427"/>
      <c r="AL93" s="420"/>
      <c r="AM93" s="420"/>
      <c r="AN93" s="421"/>
    </row>
    <row r="94" spans="1:40" s="57" customFormat="1" ht="18.75" hidden="1" customHeight="1" x14ac:dyDescent="0.2">
      <c r="A94" s="150">
        <f t="shared" si="86"/>
        <v>56</v>
      </c>
      <c r="B94" s="134"/>
      <c r="C94" s="133"/>
      <c r="D94" s="134"/>
      <c r="E94" s="144"/>
      <c r="F94" s="147"/>
      <c r="G94" s="189">
        <f t="shared" si="80"/>
        <v>0</v>
      </c>
      <c r="H94" s="268" t="s">
        <v>89</v>
      </c>
      <c r="I94" s="144"/>
      <c r="J94" s="190"/>
      <c r="K94" s="189">
        <f t="shared" si="81"/>
        <v>0</v>
      </c>
      <c r="L94" s="138">
        <f t="shared" si="61"/>
        <v>0</v>
      </c>
      <c r="M94" s="139">
        <f t="shared" si="62"/>
        <v>0</v>
      </c>
      <c r="N94" s="109">
        <f t="shared" si="63"/>
        <v>0</v>
      </c>
      <c r="O94" s="46">
        <f t="shared" si="64"/>
        <v>0</v>
      </c>
      <c r="P94" s="54">
        <f t="shared" si="82"/>
        <v>0</v>
      </c>
      <c r="Q94" s="113">
        <f t="shared" si="60"/>
        <v>0</v>
      </c>
      <c r="R94" s="123">
        <f t="shared" si="65"/>
        <v>0</v>
      </c>
      <c r="S94" s="146">
        <f t="shared" si="83"/>
        <v>0</v>
      </c>
      <c r="T94" s="145" t="str">
        <f t="shared" si="84"/>
        <v/>
      </c>
      <c r="U94" s="146" t="str">
        <f t="shared" si="66"/>
        <v/>
      </c>
      <c r="V94" s="145" t="str">
        <f t="shared" si="67"/>
        <v/>
      </c>
      <c r="W94" s="145" t="str">
        <f t="shared" si="68"/>
        <v/>
      </c>
      <c r="X94" s="145" t="str">
        <f t="shared" si="69"/>
        <v/>
      </c>
      <c r="Y94" s="148" t="str">
        <f t="shared" si="70"/>
        <v/>
      </c>
      <c r="Z94" s="149" t="str">
        <f t="shared" si="71"/>
        <v/>
      </c>
      <c r="AA94" s="146" t="str">
        <f t="shared" si="72"/>
        <v/>
      </c>
      <c r="AB94" s="146">
        <f t="shared" si="73"/>
        <v>0</v>
      </c>
      <c r="AC94" s="145" t="str">
        <f t="shared" si="74"/>
        <v/>
      </c>
      <c r="AD94" s="145" t="str">
        <f t="shared" si="75"/>
        <v/>
      </c>
      <c r="AE94" s="146" t="str">
        <f t="shared" si="76"/>
        <v/>
      </c>
      <c r="AF94" s="146" t="str">
        <f t="shared" si="77"/>
        <v/>
      </c>
      <c r="AG94" s="105">
        <f t="shared" si="85"/>
        <v>0</v>
      </c>
      <c r="AH94" s="183">
        <f t="shared" si="78"/>
        <v>0</v>
      </c>
      <c r="AI94" s="218"/>
      <c r="AJ94" s="203">
        <f t="shared" si="79"/>
        <v>0</v>
      </c>
      <c r="AK94" s="427"/>
      <c r="AL94" s="420"/>
      <c r="AM94" s="420"/>
      <c r="AN94" s="421"/>
    </row>
    <row r="95" spans="1:40" s="57" customFormat="1" ht="18.75" hidden="1" customHeight="1" x14ac:dyDescent="0.2">
      <c r="A95" s="150">
        <f t="shared" si="86"/>
        <v>57</v>
      </c>
      <c r="B95" s="134"/>
      <c r="C95" s="133"/>
      <c r="D95" s="134"/>
      <c r="E95" s="144"/>
      <c r="F95" s="147"/>
      <c r="G95" s="189">
        <f t="shared" si="80"/>
        <v>0</v>
      </c>
      <c r="H95" s="268" t="s">
        <v>89</v>
      </c>
      <c r="I95" s="144"/>
      <c r="J95" s="190"/>
      <c r="K95" s="189">
        <f t="shared" si="81"/>
        <v>0</v>
      </c>
      <c r="L95" s="138">
        <f t="shared" si="61"/>
        <v>0</v>
      </c>
      <c r="M95" s="139">
        <f t="shared" si="62"/>
        <v>0</v>
      </c>
      <c r="N95" s="109">
        <f t="shared" si="63"/>
        <v>0</v>
      </c>
      <c r="O95" s="46">
        <f t="shared" si="64"/>
        <v>0</v>
      </c>
      <c r="P95" s="54">
        <f t="shared" si="82"/>
        <v>0</v>
      </c>
      <c r="Q95" s="113">
        <f t="shared" si="60"/>
        <v>0</v>
      </c>
      <c r="R95" s="123">
        <f t="shared" si="65"/>
        <v>0</v>
      </c>
      <c r="S95" s="146">
        <f t="shared" si="83"/>
        <v>0</v>
      </c>
      <c r="T95" s="145" t="str">
        <f t="shared" si="84"/>
        <v/>
      </c>
      <c r="U95" s="146" t="str">
        <f t="shared" si="66"/>
        <v/>
      </c>
      <c r="V95" s="145" t="str">
        <f t="shared" si="67"/>
        <v/>
      </c>
      <c r="W95" s="145" t="str">
        <f t="shared" si="68"/>
        <v/>
      </c>
      <c r="X95" s="145" t="str">
        <f t="shared" si="69"/>
        <v/>
      </c>
      <c r="Y95" s="148" t="str">
        <f t="shared" si="70"/>
        <v/>
      </c>
      <c r="Z95" s="149" t="str">
        <f t="shared" si="71"/>
        <v/>
      </c>
      <c r="AA95" s="146" t="str">
        <f t="shared" si="72"/>
        <v/>
      </c>
      <c r="AB95" s="146">
        <f t="shared" si="73"/>
        <v>0</v>
      </c>
      <c r="AC95" s="145" t="str">
        <f t="shared" si="74"/>
        <v/>
      </c>
      <c r="AD95" s="145" t="str">
        <f t="shared" si="75"/>
        <v/>
      </c>
      <c r="AE95" s="146" t="str">
        <f t="shared" si="76"/>
        <v/>
      </c>
      <c r="AF95" s="146" t="str">
        <f t="shared" si="77"/>
        <v/>
      </c>
      <c r="AG95" s="105">
        <f t="shared" si="85"/>
        <v>0</v>
      </c>
      <c r="AH95" s="183">
        <f t="shared" si="78"/>
        <v>0</v>
      </c>
      <c r="AI95" s="218"/>
      <c r="AJ95" s="203">
        <f t="shared" si="79"/>
        <v>0</v>
      </c>
      <c r="AK95" s="427"/>
      <c r="AL95" s="420"/>
      <c r="AM95" s="420"/>
      <c r="AN95" s="421"/>
    </row>
    <row r="96" spans="1:40" s="57" customFormat="1" ht="18.75" hidden="1" customHeight="1" x14ac:dyDescent="0.2">
      <c r="A96" s="150">
        <f t="shared" si="86"/>
        <v>58</v>
      </c>
      <c r="B96" s="134"/>
      <c r="C96" s="133"/>
      <c r="D96" s="134"/>
      <c r="E96" s="144"/>
      <c r="F96" s="147"/>
      <c r="G96" s="189">
        <f t="shared" si="80"/>
        <v>0</v>
      </c>
      <c r="H96" s="268" t="s">
        <v>89</v>
      </c>
      <c r="I96" s="144"/>
      <c r="J96" s="190"/>
      <c r="K96" s="189">
        <f t="shared" si="81"/>
        <v>0</v>
      </c>
      <c r="L96" s="138">
        <f t="shared" si="61"/>
        <v>0</v>
      </c>
      <c r="M96" s="139">
        <f t="shared" si="62"/>
        <v>0</v>
      </c>
      <c r="N96" s="109">
        <f t="shared" si="63"/>
        <v>0</v>
      </c>
      <c r="O96" s="46">
        <f t="shared" si="64"/>
        <v>0</v>
      </c>
      <c r="P96" s="54">
        <f t="shared" si="82"/>
        <v>0</v>
      </c>
      <c r="Q96" s="113">
        <f t="shared" si="60"/>
        <v>0</v>
      </c>
      <c r="R96" s="123">
        <f t="shared" si="65"/>
        <v>0</v>
      </c>
      <c r="S96" s="146">
        <f t="shared" si="83"/>
        <v>0</v>
      </c>
      <c r="T96" s="145" t="str">
        <f t="shared" si="84"/>
        <v/>
      </c>
      <c r="U96" s="146" t="str">
        <f t="shared" si="66"/>
        <v/>
      </c>
      <c r="V96" s="145" t="str">
        <f t="shared" si="67"/>
        <v/>
      </c>
      <c r="W96" s="145" t="str">
        <f t="shared" si="68"/>
        <v/>
      </c>
      <c r="X96" s="145" t="str">
        <f t="shared" si="69"/>
        <v/>
      </c>
      <c r="Y96" s="148" t="str">
        <f t="shared" si="70"/>
        <v/>
      </c>
      <c r="Z96" s="149" t="str">
        <f t="shared" si="71"/>
        <v/>
      </c>
      <c r="AA96" s="146" t="str">
        <f t="shared" si="72"/>
        <v/>
      </c>
      <c r="AB96" s="146">
        <f t="shared" si="73"/>
        <v>0</v>
      </c>
      <c r="AC96" s="145" t="str">
        <f t="shared" si="74"/>
        <v/>
      </c>
      <c r="AD96" s="145" t="str">
        <f t="shared" si="75"/>
        <v/>
      </c>
      <c r="AE96" s="146" t="str">
        <f t="shared" si="76"/>
        <v/>
      </c>
      <c r="AF96" s="146" t="str">
        <f t="shared" si="77"/>
        <v/>
      </c>
      <c r="AG96" s="105">
        <f t="shared" si="85"/>
        <v>0</v>
      </c>
      <c r="AH96" s="183">
        <f t="shared" si="78"/>
        <v>0</v>
      </c>
      <c r="AI96" s="218"/>
      <c r="AJ96" s="203">
        <f t="shared" si="79"/>
        <v>0</v>
      </c>
      <c r="AK96" s="427"/>
      <c r="AL96" s="420"/>
      <c r="AM96" s="420"/>
      <c r="AN96" s="421"/>
    </row>
    <row r="97" spans="1:40" s="57" customFormat="1" ht="18.75" hidden="1" customHeight="1" x14ac:dyDescent="0.2">
      <c r="A97" s="150">
        <f t="shared" si="86"/>
        <v>59</v>
      </c>
      <c r="B97" s="134"/>
      <c r="C97" s="133"/>
      <c r="D97" s="134"/>
      <c r="E97" s="144"/>
      <c r="F97" s="147"/>
      <c r="G97" s="189">
        <f t="shared" si="80"/>
        <v>0</v>
      </c>
      <c r="H97" s="268" t="s">
        <v>89</v>
      </c>
      <c r="I97" s="144"/>
      <c r="J97" s="190"/>
      <c r="K97" s="189">
        <f t="shared" si="81"/>
        <v>0</v>
      </c>
      <c r="L97" s="138">
        <f t="shared" si="61"/>
        <v>0</v>
      </c>
      <c r="M97" s="139">
        <f t="shared" si="62"/>
        <v>0</v>
      </c>
      <c r="N97" s="109">
        <f t="shared" si="63"/>
        <v>0</v>
      </c>
      <c r="O97" s="46">
        <f t="shared" si="64"/>
        <v>0</v>
      </c>
      <c r="P97" s="54">
        <f t="shared" si="82"/>
        <v>0</v>
      </c>
      <c r="Q97" s="113">
        <f t="shared" si="60"/>
        <v>0</v>
      </c>
      <c r="R97" s="123">
        <f t="shared" si="65"/>
        <v>0</v>
      </c>
      <c r="S97" s="146">
        <f t="shared" si="83"/>
        <v>0</v>
      </c>
      <c r="T97" s="145" t="str">
        <f t="shared" si="84"/>
        <v/>
      </c>
      <c r="U97" s="146" t="str">
        <f t="shared" si="66"/>
        <v/>
      </c>
      <c r="V97" s="145" t="str">
        <f t="shared" si="67"/>
        <v/>
      </c>
      <c r="W97" s="145" t="str">
        <f t="shared" si="68"/>
        <v/>
      </c>
      <c r="X97" s="145" t="str">
        <f t="shared" si="69"/>
        <v/>
      </c>
      <c r="Y97" s="148" t="str">
        <f t="shared" si="70"/>
        <v/>
      </c>
      <c r="Z97" s="149" t="str">
        <f t="shared" si="71"/>
        <v/>
      </c>
      <c r="AA97" s="146" t="str">
        <f t="shared" si="72"/>
        <v/>
      </c>
      <c r="AB97" s="146">
        <f t="shared" si="73"/>
        <v>0</v>
      </c>
      <c r="AC97" s="145" t="str">
        <f t="shared" si="74"/>
        <v/>
      </c>
      <c r="AD97" s="145" t="str">
        <f t="shared" si="75"/>
        <v/>
      </c>
      <c r="AE97" s="146" t="str">
        <f t="shared" si="76"/>
        <v/>
      </c>
      <c r="AF97" s="146" t="str">
        <f t="shared" si="77"/>
        <v/>
      </c>
      <c r="AG97" s="105">
        <f t="shared" si="85"/>
        <v>0</v>
      </c>
      <c r="AH97" s="183">
        <f t="shared" si="78"/>
        <v>0</v>
      </c>
      <c r="AI97" s="218"/>
      <c r="AJ97" s="203">
        <f t="shared" si="79"/>
        <v>0</v>
      </c>
      <c r="AK97" s="427"/>
      <c r="AL97" s="420"/>
      <c r="AM97" s="420"/>
      <c r="AN97" s="421"/>
    </row>
    <row r="98" spans="1:40" s="57" customFormat="1" ht="18.75" hidden="1" customHeight="1" x14ac:dyDescent="0.2">
      <c r="A98" s="150">
        <f t="shared" si="86"/>
        <v>60</v>
      </c>
      <c r="B98" s="134"/>
      <c r="C98" s="133"/>
      <c r="D98" s="134"/>
      <c r="E98" s="144"/>
      <c r="F98" s="147"/>
      <c r="G98" s="189">
        <f t="shared" si="80"/>
        <v>0</v>
      </c>
      <c r="H98" s="268" t="s">
        <v>89</v>
      </c>
      <c r="I98" s="144"/>
      <c r="J98" s="190"/>
      <c r="K98" s="189">
        <f t="shared" si="81"/>
        <v>0</v>
      </c>
      <c r="L98" s="138">
        <f t="shared" si="61"/>
        <v>0</v>
      </c>
      <c r="M98" s="139">
        <f t="shared" si="62"/>
        <v>0</v>
      </c>
      <c r="N98" s="109">
        <f t="shared" si="63"/>
        <v>0</v>
      </c>
      <c r="O98" s="46">
        <f t="shared" si="64"/>
        <v>0</v>
      </c>
      <c r="P98" s="54">
        <f t="shared" si="82"/>
        <v>0</v>
      </c>
      <c r="Q98" s="113">
        <f t="shared" si="60"/>
        <v>0</v>
      </c>
      <c r="R98" s="123">
        <f t="shared" si="65"/>
        <v>0</v>
      </c>
      <c r="S98" s="146">
        <f t="shared" si="83"/>
        <v>0</v>
      </c>
      <c r="T98" s="145" t="str">
        <f t="shared" si="84"/>
        <v/>
      </c>
      <c r="U98" s="146" t="str">
        <f t="shared" si="66"/>
        <v/>
      </c>
      <c r="V98" s="145" t="str">
        <f t="shared" si="67"/>
        <v/>
      </c>
      <c r="W98" s="145" t="str">
        <f t="shared" si="68"/>
        <v/>
      </c>
      <c r="X98" s="145" t="str">
        <f t="shared" si="69"/>
        <v/>
      </c>
      <c r="Y98" s="148" t="str">
        <f t="shared" si="70"/>
        <v/>
      </c>
      <c r="Z98" s="149" t="str">
        <f t="shared" si="71"/>
        <v/>
      </c>
      <c r="AA98" s="146" t="str">
        <f t="shared" si="72"/>
        <v/>
      </c>
      <c r="AB98" s="146">
        <f t="shared" si="73"/>
        <v>0</v>
      </c>
      <c r="AC98" s="145" t="str">
        <f t="shared" si="74"/>
        <v/>
      </c>
      <c r="AD98" s="145" t="str">
        <f t="shared" si="75"/>
        <v/>
      </c>
      <c r="AE98" s="146" t="str">
        <f t="shared" si="76"/>
        <v/>
      </c>
      <c r="AF98" s="146" t="str">
        <f t="shared" si="77"/>
        <v/>
      </c>
      <c r="AG98" s="105">
        <f t="shared" si="85"/>
        <v>0</v>
      </c>
      <c r="AH98" s="183">
        <f t="shared" si="78"/>
        <v>0</v>
      </c>
      <c r="AI98" s="218"/>
      <c r="AJ98" s="203">
        <f t="shared" si="79"/>
        <v>0</v>
      </c>
      <c r="AK98" s="427"/>
      <c r="AL98" s="420"/>
      <c r="AM98" s="420"/>
      <c r="AN98" s="421"/>
    </row>
    <row r="99" spans="1:40" s="57" customFormat="1" ht="18.75" hidden="1" customHeight="1" x14ac:dyDescent="0.2">
      <c r="A99" s="150">
        <f t="shared" si="86"/>
        <v>61</v>
      </c>
      <c r="B99" s="134"/>
      <c r="C99" s="133"/>
      <c r="D99" s="134"/>
      <c r="E99" s="144"/>
      <c r="F99" s="147"/>
      <c r="G99" s="189">
        <f t="shared" si="80"/>
        <v>0</v>
      </c>
      <c r="H99" s="268" t="s">
        <v>89</v>
      </c>
      <c r="I99" s="144"/>
      <c r="J99" s="190"/>
      <c r="K99" s="189">
        <f t="shared" si="81"/>
        <v>0</v>
      </c>
      <c r="L99" s="138">
        <f t="shared" si="61"/>
        <v>0</v>
      </c>
      <c r="M99" s="139">
        <f t="shared" si="62"/>
        <v>0</v>
      </c>
      <c r="N99" s="109">
        <f t="shared" si="63"/>
        <v>0</v>
      </c>
      <c r="O99" s="46">
        <f t="shared" si="64"/>
        <v>0</v>
      </c>
      <c r="P99" s="54">
        <f t="shared" si="82"/>
        <v>0</v>
      </c>
      <c r="Q99" s="113">
        <f t="shared" si="60"/>
        <v>0</v>
      </c>
      <c r="R99" s="123">
        <f t="shared" si="65"/>
        <v>0</v>
      </c>
      <c r="S99" s="146">
        <f t="shared" si="83"/>
        <v>0</v>
      </c>
      <c r="T99" s="145" t="str">
        <f t="shared" si="84"/>
        <v/>
      </c>
      <c r="U99" s="146" t="str">
        <f t="shared" si="66"/>
        <v/>
      </c>
      <c r="V99" s="145" t="str">
        <f t="shared" si="67"/>
        <v/>
      </c>
      <c r="W99" s="145" t="str">
        <f t="shared" si="68"/>
        <v/>
      </c>
      <c r="X99" s="145" t="str">
        <f t="shared" si="69"/>
        <v/>
      </c>
      <c r="Y99" s="148" t="str">
        <f t="shared" si="70"/>
        <v/>
      </c>
      <c r="Z99" s="149" t="str">
        <f t="shared" si="71"/>
        <v/>
      </c>
      <c r="AA99" s="146" t="str">
        <f t="shared" si="72"/>
        <v/>
      </c>
      <c r="AB99" s="146">
        <f t="shared" si="73"/>
        <v>0</v>
      </c>
      <c r="AC99" s="145" t="str">
        <f t="shared" si="74"/>
        <v/>
      </c>
      <c r="AD99" s="145" t="str">
        <f t="shared" si="75"/>
        <v/>
      </c>
      <c r="AE99" s="146" t="str">
        <f t="shared" si="76"/>
        <v/>
      </c>
      <c r="AF99" s="146" t="str">
        <f t="shared" si="77"/>
        <v/>
      </c>
      <c r="AG99" s="105">
        <f t="shared" si="85"/>
        <v>0</v>
      </c>
      <c r="AH99" s="183">
        <f t="shared" si="78"/>
        <v>0</v>
      </c>
      <c r="AI99" s="218"/>
      <c r="AJ99" s="203">
        <f t="shared" si="79"/>
        <v>0</v>
      </c>
      <c r="AK99" s="427"/>
      <c r="AL99" s="420"/>
      <c r="AM99" s="420"/>
      <c r="AN99" s="421"/>
    </row>
    <row r="100" spans="1:40" s="57" customFormat="1" ht="18.75" hidden="1" customHeight="1" x14ac:dyDescent="0.2">
      <c r="A100" s="150">
        <f t="shared" si="86"/>
        <v>62</v>
      </c>
      <c r="B100" s="134"/>
      <c r="C100" s="133"/>
      <c r="D100" s="134"/>
      <c r="E100" s="144"/>
      <c r="F100" s="147"/>
      <c r="G100" s="189">
        <f t="shared" si="80"/>
        <v>0</v>
      </c>
      <c r="H100" s="268" t="s">
        <v>89</v>
      </c>
      <c r="I100" s="144"/>
      <c r="J100" s="190"/>
      <c r="K100" s="189">
        <f t="shared" si="81"/>
        <v>0</v>
      </c>
      <c r="L100" s="138">
        <f t="shared" si="61"/>
        <v>0</v>
      </c>
      <c r="M100" s="139">
        <f t="shared" si="62"/>
        <v>0</v>
      </c>
      <c r="N100" s="109">
        <f t="shared" si="63"/>
        <v>0</v>
      </c>
      <c r="O100" s="46">
        <f t="shared" si="64"/>
        <v>0</v>
      </c>
      <c r="P100" s="54">
        <f t="shared" si="82"/>
        <v>0</v>
      </c>
      <c r="Q100" s="113">
        <f t="shared" si="60"/>
        <v>0</v>
      </c>
      <c r="R100" s="123">
        <f t="shared" si="65"/>
        <v>0</v>
      </c>
      <c r="S100" s="146">
        <f t="shared" si="83"/>
        <v>0</v>
      </c>
      <c r="T100" s="145" t="str">
        <f t="shared" si="84"/>
        <v/>
      </c>
      <c r="U100" s="146" t="str">
        <f t="shared" si="66"/>
        <v/>
      </c>
      <c r="V100" s="145" t="str">
        <f t="shared" si="67"/>
        <v/>
      </c>
      <c r="W100" s="145" t="str">
        <f t="shared" si="68"/>
        <v/>
      </c>
      <c r="X100" s="145" t="str">
        <f t="shared" si="69"/>
        <v/>
      </c>
      <c r="Y100" s="148" t="str">
        <f t="shared" si="70"/>
        <v/>
      </c>
      <c r="Z100" s="149" t="str">
        <f t="shared" si="71"/>
        <v/>
      </c>
      <c r="AA100" s="146" t="str">
        <f t="shared" si="72"/>
        <v/>
      </c>
      <c r="AB100" s="146">
        <f t="shared" si="73"/>
        <v>0</v>
      </c>
      <c r="AC100" s="145" t="str">
        <f t="shared" si="74"/>
        <v/>
      </c>
      <c r="AD100" s="145" t="str">
        <f t="shared" si="75"/>
        <v/>
      </c>
      <c r="AE100" s="146" t="str">
        <f t="shared" si="76"/>
        <v/>
      </c>
      <c r="AF100" s="146" t="str">
        <f t="shared" si="77"/>
        <v/>
      </c>
      <c r="AG100" s="105">
        <f t="shared" si="85"/>
        <v>0</v>
      </c>
      <c r="AH100" s="183">
        <f t="shared" si="78"/>
        <v>0</v>
      </c>
      <c r="AI100" s="218"/>
      <c r="AJ100" s="203">
        <f t="shared" si="79"/>
        <v>0</v>
      </c>
      <c r="AK100" s="427"/>
      <c r="AL100" s="420"/>
      <c r="AM100" s="420"/>
      <c r="AN100" s="421"/>
    </row>
    <row r="101" spans="1:40" s="57" customFormat="1" ht="18.75" hidden="1" customHeight="1" x14ac:dyDescent="0.2">
      <c r="A101" s="150">
        <f t="shared" si="86"/>
        <v>63</v>
      </c>
      <c r="B101" s="134"/>
      <c r="C101" s="133"/>
      <c r="D101" s="134"/>
      <c r="E101" s="144"/>
      <c r="F101" s="147"/>
      <c r="G101" s="189">
        <f t="shared" si="80"/>
        <v>0</v>
      </c>
      <c r="H101" s="268" t="s">
        <v>89</v>
      </c>
      <c r="I101" s="144"/>
      <c r="J101" s="190"/>
      <c r="K101" s="189">
        <f t="shared" si="81"/>
        <v>0</v>
      </c>
      <c r="L101" s="138">
        <f t="shared" si="61"/>
        <v>0</v>
      </c>
      <c r="M101" s="139">
        <f t="shared" si="62"/>
        <v>0</v>
      </c>
      <c r="N101" s="109">
        <f t="shared" si="63"/>
        <v>0</v>
      </c>
      <c r="O101" s="46">
        <f t="shared" si="64"/>
        <v>0</v>
      </c>
      <c r="P101" s="54">
        <f t="shared" si="82"/>
        <v>0</v>
      </c>
      <c r="Q101" s="113">
        <f t="shared" si="60"/>
        <v>0</v>
      </c>
      <c r="R101" s="123">
        <f t="shared" si="65"/>
        <v>0</v>
      </c>
      <c r="S101" s="146">
        <f t="shared" si="83"/>
        <v>0</v>
      </c>
      <c r="T101" s="145" t="str">
        <f t="shared" si="84"/>
        <v/>
      </c>
      <c r="U101" s="146" t="str">
        <f t="shared" si="66"/>
        <v/>
      </c>
      <c r="V101" s="145" t="str">
        <f t="shared" si="67"/>
        <v/>
      </c>
      <c r="W101" s="145" t="str">
        <f t="shared" si="68"/>
        <v/>
      </c>
      <c r="X101" s="145" t="str">
        <f t="shared" si="69"/>
        <v/>
      </c>
      <c r="Y101" s="148" t="str">
        <f t="shared" si="70"/>
        <v/>
      </c>
      <c r="Z101" s="149" t="str">
        <f t="shared" si="71"/>
        <v/>
      </c>
      <c r="AA101" s="146" t="str">
        <f t="shared" si="72"/>
        <v/>
      </c>
      <c r="AB101" s="146">
        <f t="shared" si="73"/>
        <v>0</v>
      </c>
      <c r="AC101" s="145" t="str">
        <f t="shared" si="74"/>
        <v/>
      </c>
      <c r="AD101" s="145" t="str">
        <f t="shared" si="75"/>
        <v/>
      </c>
      <c r="AE101" s="146" t="str">
        <f t="shared" si="76"/>
        <v/>
      </c>
      <c r="AF101" s="146" t="str">
        <f t="shared" si="77"/>
        <v/>
      </c>
      <c r="AG101" s="105">
        <f t="shared" si="85"/>
        <v>0</v>
      </c>
      <c r="AH101" s="183">
        <f t="shared" si="78"/>
        <v>0</v>
      </c>
      <c r="AI101" s="218"/>
      <c r="AJ101" s="203">
        <f t="shared" si="79"/>
        <v>0</v>
      </c>
      <c r="AK101" s="427"/>
      <c r="AL101" s="420"/>
      <c r="AM101" s="420"/>
      <c r="AN101" s="421"/>
    </row>
    <row r="102" spans="1:40" s="57" customFormat="1" ht="18.75" hidden="1" customHeight="1" x14ac:dyDescent="0.2">
      <c r="A102" s="150">
        <f t="shared" si="86"/>
        <v>64</v>
      </c>
      <c r="B102" s="134"/>
      <c r="C102" s="133"/>
      <c r="D102" s="134"/>
      <c r="E102" s="144"/>
      <c r="F102" s="147"/>
      <c r="G102" s="189">
        <f t="shared" si="80"/>
        <v>0</v>
      </c>
      <c r="H102" s="268" t="s">
        <v>89</v>
      </c>
      <c r="I102" s="144"/>
      <c r="J102" s="190"/>
      <c r="K102" s="189">
        <f t="shared" si="81"/>
        <v>0</v>
      </c>
      <c r="L102" s="138">
        <f t="shared" si="61"/>
        <v>0</v>
      </c>
      <c r="M102" s="139">
        <f t="shared" si="62"/>
        <v>0</v>
      </c>
      <c r="N102" s="109">
        <f t="shared" si="63"/>
        <v>0</v>
      </c>
      <c r="O102" s="46">
        <f t="shared" si="64"/>
        <v>0</v>
      </c>
      <c r="P102" s="54">
        <f t="shared" si="82"/>
        <v>0</v>
      </c>
      <c r="Q102" s="113">
        <f t="shared" si="60"/>
        <v>0</v>
      </c>
      <c r="R102" s="123">
        <f t="shared" si="65"/>
        <v>0</v>
      </c>
      <c r="S102" s="146">
        <f t="shared" si="83"/>
        <v>0</v>
      </c>
      <c r="T102" s="145" t="str">
        <f t="shared" si="84"/>
        <v/>
      </c>
      <c r="U102" s="146" t="str">
        <f t="shared" si="66"/>
        <v/>
      </c>
      <c r="V102" s="145" t="str">
        <f t="shared" si="67"/>
        <v/>
      </c>
      <c r="W102" s="145" t="str">
        <f t="shared" si="68"/>
        <v/>
      </c>
      <c r="X102" s="145" t="str">
        <f t="shared" si="69"/>
        <v/>
      </c>
      <c r="Y102" s="148" t="str">
        <f t="shared" si="70"/>
        <v/>
      </c>
      <c r="Z102" s="149" t="str">
        <f t="shared" si="71"/>
        <v/>
      </c>
      <c r="AA102" s="146" t="str">
        <f t="shared" si="72"/>
        <v/>
      </c>
      <c r="AB102" s="146">
        <f t="shared" si="73"/>
        <v>0</v>
      </c>
      <c r="AC102" s="145" t="str">
        <f t="shared" si="74"/>
        <v/>
      </c>
      <c r="AD102" s="145" t="str">
        <f t="shared" si="75"/>
        <v/>
      </c>
      <c r="AE102" s="146" t="str">
        <f t="shared" si="76"/>
        <v/>
      </c>
      <c r="AF102" s="146" t="str">
        <f t="shared" si="77"/>
        <v/>
      </c>
      <c r="AG102" s="105">
        <f t="shared" si="85"/>
        <v>0</v>
      </c>
      <c r="AH102" s="183">
        <f t="shared" si="78"/>
        <v>0</v>
      </c>
      <c r="AI102" s="218"/>
      <c r="AJ102" s="203">
        <f t="shared" si="79"/>
        <v>0</v>
      </c>
      <c r="AK102" s="427"/>
      <c r="AL102" s="420"/>
      <c r="AM102" s="420"/>
      <c r="AN102" s="421"/>
    </row>
    <row r="103" spans="1:40" s="57" customFormat="1" ht="18.75" hidden="1" customHeight="1" x14ac:dyDescent="0.2">
      <c r="A103" s="150">
        <f t="shared" si="86"/>
        <v>65</v>
      </c>
      <c r="B103" s="134"/>
      <c r="C103" s="133"/>
      <c r="D103" s="134"/>
      <c r="E103" s="144"/>
      <c r="F103" s="147"/>
      <c r="G103" s="189">
        <f t="shared" si="80"/>
        <v>0</v>
      </c>
      <c r="H103" s="268" t="s">
        <v>89</v>
      </c>
      <c r="I103" s="144"/>
      <c r="J103" s="190"/>
      <c r="K103" s="189">
        <f t="shared" si="81"/>
        <v>0</v>
      </c>
      <c r="L103" s="138">
        <f t="shared" ref="L103:L113" si="87">IF(I103&gt;=E103,I103,E103)</f>
        <v>0</v>
      </c>
      <c r="M103" s="139">
        <f t="shared" si="62"/>
        <v>0</v>
      </c>
      <c r="N103" s="109">
        <f t="shared" ref="N103:N113" si="88">IF(J103&lt;=F103,J103,F103)</f>
        <v>0</v>
      </c>
      <c r="O103" s="46">
        <f t="shared" si="64"/>
        <v>0</v>
      </c>
      <c r="P103" s="54">
        <f t="shared" si="82"/>
        <v>0</v>
      </c>
      <c r="Q103" s="113">
        <f t="shared" si="60"/>
        <v>0</v>
      </c>
      <c r="R103" s="123">
        <f t="shared" ref="R103:R113" si="89">SUM(S103:Z103)</f>
        <v>0</v>
      </c>
      <c r="S103" s="146">
        <f t="shared" si="83"/>
        <v>0</v>
      </c>
      <c r="T103" s="145" t="str">
        <f t="shared" si="84"/>
        <v/>
      </c>
      <c r="U103" s="146" t="str">
        <f t="shared" si="66"/>
        <v/>
      </c>
      <c r="V103" s="145" t="str">
        <f t="shared" si="67"/>
        <v/>
      </c>
      <c r="W103" s="145" t="str">
        <f t="shared" si="68"/>
        <v/>
      </c>
      <c r="X103" s="145" t="str">
        <f t="shared" si="69"/>
        <v/>
      </c>
      <c r="Y103" s="148" t="str">
        <f t="shared" si="70"/>
        <v/>
      </c>
      <c r="Z103" s="149" t="str">
        <f t="shared" si="71"/>
        <v/>
      </c>
      <c r="AA103" s="146" t="str">
        <f t="shared" si="72"/>
        <v/>
      </c>
      <c r="AB103" s="146">
        <f t="shared" si="73"/>
        <v>0</v>
      </c>
      <c r="AC103" s="145" t="str">
        <f t="shared" si="74"/>
        <v/>
      </c>
      <c r="AD103" s="145" t="str">
        <f t="shared" si="75"/>
        <v/>
      </c>
      <c r="AE103" s="146" t="str">
        <f t="shared" si="76"/>
        <v/>
      </c>
      <c r="AF103" s="146" t="str">
        <f t="shared" si="77"/>
        <v/>
      </c>
      <c r="AG103" s="105">
        <f t="shared" si="85"/>
        <v>0</v>
      </c>
      <c r="AH103" s="183">
        <f t="shared" ref="AH103:AH113" si="90">IF(AG103&lt;0,0,AG103)</f>
        <v>0</v>
      </c>
      <c r="AI103" s="218"/>
      <c r="AJ103" s="203">
        <f t="shared" si="79"/>
        <v>0</v>
      </c>
      <c r="AK103" s="427"/>
      <c r="AL103" s="420"/>
      <c r="AM103" s="420"/>
      <c r="AN103" s="421"/>
    </row>
    <row r="104" spans="1:40" s="57" customFormat="1" ht="18.75" hidden="1" customHeight="1" x14ac:dyDescent="0.2">
      <c r="A104" s="150">
        <f t="shared" si="86"/>
        <v>66</v>
      </c>
      <c r="B104" s="134"/>
      <c r="C104" s="133"/>
      <c r="D104" s="134"/>
      <c r="E104" s="144"/>
      <c r="F104" s="147"/>
      <c r="G104" s="189">
        <f t="shared" si="80"/>
        <v>0</v>
      </c>
      <c r="H104" s="268" t="s">
        <v>89</v>
      </c>
      <c r="I104" s="144"/>
      <c r="J104" s="190"/>
      <c r="K104" s="189">
        <f t="shared" si="81"/>
        <v>0</v>
      </c>
      <c r="L104" s="138">
        <f t="shared" si="87"/>
        <v>0</v>
      </c>
      <c r="M104" s="139">
        <f t="shared" si="62"/>
        <v>0</v>
      </c>
      <c r="N104" s="109">
        <f t="shared" si="88"/>
        <v>0</v>
      </c>
      <c r="O104" s="46">
        <f t="shared" si="64"/>
        <v>0</v>
      </c>
      <c r="P104" s="54">
        <f t="shared" si="82"/>
        <v>0</v>
      </c>
      <c r="Q104" s="113">
        <f t="shared" si="60"/>
        <v>0</v>
      </c>
      <c r="R104" s="123">
        <f t="shared" si="89"/>
        <v>0</v>
      </c>
      <c r="S104" s="146">
        <f t="shared" si="83"/>
        <v>0</v>
      </c>
      <c r="T104" s="145" t="str">
        <f t="shared" si="84"/>
        <v/>
      </c>
      <c r="U104" s="146" t="str">
        <f t="shared" si="66"/>
        <v/>
      </c>
      <c r="V104" s="145" t="str">
        <f t="shared" si="67"/>
        <v/>
      </c>
      <c r="W104" s="145" t="str">
        <f t="shared" si="68"/>
        <v/>
      </c>
      <c r="X104" s="145" t="str">
        <f t="shared" si="69"/>
        <v/>
      </c>
      <c r="Y104" s="148" t="str">
        <f t="shared" si="70"/>
        <v/>
      </c>
      <c r="Z104" s="149" t="str">
        <f t="shared" si="71"/>
        <v/>
      </c>
      <c r="AA104" s="146" t="str">
        <f t="shared" si="72"/>
        <v/>
      </c>
      <c r="AB104" s="146">
        <f t="shared" si="73"/>
        <v>0</v>
      </c>
      <c r="AC104" s="145" t="str">
        <f t="shared" si="74"/>
        <v/>
      </c>
      <c r="AD104" s="145" t="str">
        <f t="shared" si="75"/>
        <v/>
      </c>
      <c r="AE104" s="146" t="str">
        <f t="shared" si="76"/>
        <v/>
      </c>
      <c r="AF104" s="146" t="str">
        <f t="shared" si="77"/>
        <v/>
      </c>
      <c r="AG104" s="105">
        <f t="shared" si="85"/>
        <v>0</v>
      </c>
      <c r="AH104" s="183">
        <f t="shared" si="90"/>
        <v>0</v>
      </c>
      <c r="AI104" s="218"/>
      <c r="AJ104" s="203">
        <f t="shared" si="79"/>
        <v>0</v>
      </c>
      <c r="AK104" s="427"/>
      <c r="AL104" s="420"/>
      <c r="AM104" s="420"/>
      <c r="AN104" s="421"/>
    </row>
    <row r="105" spans="1:40" s="57" customFormat="1" ht="18.75" hidden="1" customHeight="1" x14ac:dyDescent="0.2">
      <c r="A105" s="150">
        <f t="shared" si="86"/>
        <v>67</v>
      </c>
      <c r="B105" s="134"/>
      <c r="C105" s="133"/>
      <c r="D105" s="134"/>
      <c r="E105" s="144"/>
      <c r="F105" s="147"/>
      <c r="G105" s="189">
        <f t="shared" si="80"/>
        <v>0</v>
      </c>
      <c r="H105" s="268" t="s">
        <v>89</v>
      </c>
      <c r="I105" s="144"/>
      <c r="J105" s="190"/>
      <c r="K105" s="189">
        <f t="shared" si="81"/>
        <v>0</v>
      </c>
      <c r="L105" s="138">
        <f t="shared" si="87"/>
        <v>0</v>
      </c>
      <c r="M105" s="139">
        <f t="shared" si="62"/>
        <v>0</v>
      </c>
      <c r="N105" s="109">
        <f t="shared" si="88"/>
        <v>0</v>
      </c>
      <c r="O105" s="46">
        <f t="shared" si="64"/>
        <v>0</v>
      </c>
      <c r="P105" s="54">
        <f t="shared" si="82"/>
        <v>0</v>
      </c>
      <c r="Q105" s="113">
        <f t="shared" si="60"/>
        <v>0</v>
      </c>
      <c r="R105" s="123">
        <f t="shared" si="89"/>
        <v>0</v>
      </c>
      <c r="S105" s="146">
        <f t="shared" si="83"/>
        <v>0</v>
      </c>
      <c r="T105" s="145" t="str">
        <f t="shared" si="84"/>
        <v/>
      </c>
      <c r="U105" s="146" t="str">
        <f t="shared" si="66"/>
        <v/>
      </c>
      <c r="V105" s="145" t="str">
        <f t="shared" si="67"/>
        <v/>
      </c>
      <c r="W105" s="145" t="str">
        <f t="shared" si="68"/>
        <v/>
      </c>
      <c r="X105" s="145" t="str">
        <f t="shared" si="69"/>
        <v/>
      </c>
      <c r="Y105" s="148" t="str">
        <f t="shared" si="70"/>
        <v/>
      </c>
      <c r="Z105" s="149" t="str">
        <f t="shared" si="71"/>
        <v/>
      </c>
      <c r="AA105" s="146" t="str">
        <f t="shared" si="72"/>
        <v/>
      </c>
      <c r="AB105" s="146">
        <f t="shared" si="73"/>
        <v>0</v>
      </c>
      <c r="AC105" s="145" t="str">
        <f t="shared" si="74"/>
        <v/>
      </c>
      <c r="AD105" s="145" t="str">
        <f t="shared" si="75"/>
        <v/>
      </c>
      <c r="AE105" s="146" t="str">
        <f t="shared" si="76"/>
        <v/>
      </c>
      <c r="AF105" s="146" t="str">
        <f t="shared" si="77"/>
        <v/>
      </c>
      <c r="AG105" s="105">
        <f t="shared" si="85"/>
        <v>0</v>
      </c>
      <c r="AH105" s="183">
        <f t="shared" si="90"/>
        <v>0</v>
      </c>
      <c r="AI105" s="218"/>
      <c r="AJ105" s="203">
        <f t="shared" si="79"/>
        <v>0</v>
      </c>
      <c r="AK105" s="427"/>
      <c r="AL105" s="420"/>
      <c r="AM105" s="420"/>
      <c r="AN105" s="421"/>
    </row>
    <row r="106" spans="1:40" s="57" customFormat="1" ht="18.75" hidden="1" customHeight="1" x14ac:dyDescent="0.2">
      <c r="A106" s="150">
        <f t="shared" si="86"/>
        <v>68</v>
      </c>
      <c r="B106" s="134"/>
      <c r="C106" s="133"/>
      <c r="D106" s="134"/>
      <c r="E106" s="144"/>
      <c r="F106" s="147"/>
      <c r="G106" s="189">
        <f t="shared" si="80"/>
        <v>0</v>
      </c>
      <c r="H106" s="268" t="s">
        <v>89</v>
      </c>
      <c r="I106" s="144"/>
      <c r="J106" s="190"/>
      <c r="K106" s="189">
        <f t="shared" si="81"/>
        <v>0</v>
      </c>
      <c r="L106" s="138">
        <f t="shared" si="87"/>
        <v>0</v>
      </c>
      <c r="M106" s="139">
        <f t="shared" si="62"/>
        <v>0</v>
      </c>
      <c r="N106" s="109">
        <f t="shared" si="88"/>
        <v>0</v>
      </c>
      <c r="O106" s="46">
        <f t="shared" si="64"/>
        <v>0</v>
      </c>
      <c r="P106" s="54">
        <f t="shared" si="82"/>
        <v>0</v>
      </c>
      <c r="Q106" s="113">
        <f t="shared" si="60"/>
        <v>0</v>
      </c>
      <c r="R106" s="123">
        <f t="shared" si="89"/>
        <v>0</v>
      </c>
      <c r="S106" s="146">
        <f t="shared" si="83"/>
        <v>0</v>
      </c>
      <c r="T106" s="145" t="str">
        <f t="shared" si="84"/>
        <v/>
      </c>
      <c r="U106" s="146" t="str">
        <f t="shared" si="66"/>
        <v/>
      </c>
      <c r="V106" s="145" t="str">
        <f t="shared" si="67"/>
        <v/>
      </c>
      <c r="W106" s="145" t="str">
        <f t="shared" si="68"/>
        <v/>
      </c>
      <c r="X106" s="145" t="str">
        <f t="shared" si="69"/>
        <v/>
      </c>
      <c r="Y106" s="148" t="str">
        <f t="shared" si="70"/>
        <v/>
      </c>
      <c r="Z106" s="149" t="str">
        <f t="shared" si="71"/>
        <v/>
      </c>
      <c r="AA106" s="146" t="str">
        <f t="shared" si="72"/>
        <v/>
      </c>
      <c r="AB106" s="146">
        <f t="shared" si="73"/>
        <v>0</v>
      </c>
      <c r="AC106" s="145" t="str">
        <f t="shared" si="74"/>
        <v/>
      </c>
      <c r="AD106" s="145" t="str">
        <f t="shared" si="75"/>
        <v/>
      </c>
      <c r="AE106" s="146" t="str">
        <f t="shared" si="76"/>
        <v/>
      </c>
      <c r="AF106" s="146" t="str">
        <f t="shared" si="77"/>
        <v/>
      </c>
      <c r="AG106" s="105">
        <f t="shared" si="85"/>
        <v>0</v>
      </c>
      <c r="AH106" s="183">
        <f t="shared" si="90"/>
        <v>0</v>
      </c>
      <c r="AI106" s="218"/>
      <c r="AJ106" s="203">
        <f t="shared" si="79"/>
        <v>0</v>
      </c>
      <c r="AK106" s="427"/>
      <c r="AL106" s="420"/>
      <c r="AM106" s="420"/>
      <c r="AN106" s="421"/>
    </row>
    <row r="107" spans="1:40" s="57" customFormat="1" ht="18.75" hidden="1" customHeight="1" x14ac:dyDescent="0.2">
      <c r="A107" s="150">
        <f t="shared" si="86"/>
        <v>69</v>
      </c>
      <c r="B107" s="134"/>
      <c r="C107" s="133"/>
      <c r="D107" s="134"/>
      <c r="E107" s="144"/>
      <c r="F107" s="147"/>
      <c r="G107" s="189">
        <f t="shared" si="80"/>
        <v>0</v>
      </c>
      <c r="H107" s="268" t="s">
        <v>89</v>
      </c>
      <c r="I107" s="144"/>
      <c r="J107" s="190"/>
      <c r="K107" s="189">
        <f t="shared" si="81"/>
        <v>0</v>
      </c>
      <c r="L107" s="138">
        <f t="shared" si="87"/>
        <v>0</v>
      </c>
      <c r="M107" s="139">
        <f t="shared" si="62"/>
        <v>0</v>
      </c>
      <c r="N107" s="109">
        <f t="shared" si="88"/>
        <v>0</v>
      </c>
      <c r="O107" s="46">
        <f t="shared" si="64"/>
        <v>0</v>
      </c>
      <c r="P107" s="54">
        <f t="shared" si="82"/>
        <v>0</v>
      </c>
      <c r="Q107" s="113">
        <f t="shared" si="60"/>
        <v>0</v>
      </c>
      <c r="R107" s="123">
        <f t="shared" si="89"/>
        <v>0</v>
      </c>
      <c r="S107" s="146">
        <f t="shared" si="83"/>
        <v>0</v>
      </c>
      <c r="T107" s="145" t="str">
        <f t="shared" si="84"/>
        <v/>
      </c>
      <c r="U107" s="146" t="str">
        <f t="shared" si="66"/>
        <v/>
      </c>
      <c r="V107" s="145" t="str">
        <f t="shared" si="67"/>
        <v/>
      </c>
      <c r="W107" s="145" t="str">
        <f t="shared" si="68"/>
        <v/>
      </c>
      <c r="X107" s="145" t="str">
        <f t="shared" si="69"/>
        <v/>
      </c>
      <c r="Y107" s="148" t="str">
        <f t="shared" si="70"/>
        <v/>
      </c>
      <c r="Z107" s="149" t="str">
        <f t="shared" si="71"/>
        <v/>
      </c>
      <c r="AA107" s="146" t="str">
        <f t="shared" si="72"/>
        <v/>
      </c>
      <c r="AB107" s="146">
        <f t="shared" si="73"/>
        <v>0</v>
      </c>
      <c r="AC107" s="145" t="str">
        <f t="shared" si="74"/>
        <v/>
      </c>
      <c r="AD107" s="145" t="str">
        <f t="shared" si="75"/>
        <v/>
      </c>
      <c r="AE107" s="146" t="str">
        <f t="shared" si="76"/>
        <v/>
      </c>
      <c r="AF107" s="146" t="str">
        <f t="shared" si="77"/>
        <v/>
      </c>
      <c r="AG107" s="105">
        <f t="shared" si="85"/>
        <v>0</v>
      </c>
      <c r="AH107" s="183">
        <f t="shared" si="90"/>
        <v>0</v>
      </c>
      <c r="AI107" s="218"/>
      <c r="AJ107" s="203">
        <f t="shared" si="79"/>
        <v>0</v>
      </c>
      <c r="AK107" s="427"/>
      <c r="AL107" s="420"/>
      <c r="AM107" s="420"/>
      <c r="AN107" s="421"/>
    </row>
    <row r="108" spans="1:40" s="57" customFormat="1" ht="18.75" hidden="1" customHeight="1" x14ac:dyDescent="0.2">
      <c r="A108" s="150">
        <f t="shared" si="86"/>
        <v>70</v>
      </c>
      <c r="B108" s="134"/>
      <c r="C108" s="133"/>
      <c r="D108" s="134"/>
      <c r="E108" s="144"/>
      <c r="F108" s="147"/>
      <c r="G108" s="189">
        <f t="shared" si="80"/>
        <v>0</v>
      </c>
      <c r="H108" s="268" t="s">
        <v>89</v>
      </c>
      <c r="I108" s="144"/>
      <c r="J108" s="190"/>
      <c r="K108" s="189">
        <f t="shared" si="81"/>
        <v>0</v>
      </c>
      <c r="L108" s="138">
        <f t="shared" si="87"/>
        <v>0</v>
      </c>
      <c r="M108" s="139">
        <f t="shared" si="62"/>
        <v>0</v>
      </c>
      <c r="N108" s="109">
        <f t="shared" si="88"/>
        <v>0</v>
      </c>
      <c r="O108" s="46">
        <f t="shared" si="64"/>
        <v>0</v>
      </c>
      <c r="P108" s="54">
        <f t="shared" si="82"/>
        <v>0</v>
      </c>
      <c r="Q108" s="113">
        <f t="shared" si="60"/>
        <v>0</v>
      </c>
      <c r="R108" s="123">
        <f t="shared" si="89"/>
        <v>0</v>
      </c>
      <c r="S108" s="146">
        <f t="shared" si="83"/>
        <v>0</v>
      </c>
      <c r="T108" s="145" t="str">
        <f t="shared" si="84"/>
        <v/>
      </c>
      <c r="U108" s="146" t="str">
        <f t="shared" si="66"/>
        <v/>
      </c>
      <c r="V108" s="145" t="str">
        <f t="shared" si="67"/>
        <v/>
      </c>
      <c r="W108" s="145" t="str">
        <f t="shared" si="68"/>
        <v/>
      </c>
      <c r="X108" s="145" t="str">
        <f t="shared" si="69"/>
        <v/>
      </c>
      <c r="Y108" s="148" t="str">
        <f t="shared" si="70"/>
        <v/>
      </c>
      <c r="Z108" s="149" t="str">
        <f t="shared" si="71"/>
        <v/>
      </c>
      <c r="AA108" s="146" t="str">
        <f t="shared" si="72"/>
        <v/>
      </c>
      <c r="AB108" s="146">
        <f t="shared" si="73"/>
        <v>0</v>
      </c>
      <c r="AC108" s="145" t="str">
        <f t="shared" si="74"/>
        <v/>
      </c>
      <c r="AD108" s="145" t="str">
        <f t="shared" si="75"/>
        <v/>
      </c>
      <c r="AE108" s="146" t="str">
        <f t="shared" si="76"/>
        <v/>
      </c>
      <c r="AF108" s="146" t="str">
        <f t="shared" si="77"/>
        <v/>
      </c>
      <c r="AG108" s="105">
        <f t="shared" si="85"/>
        <v>0</v>
      </c>
      <c r="AH108" s="183">
        <f t="shared" si="90"/>
        <v>0</v>
      </c>
      <c r="AI108" s="218"/>
      <c r="AJ108" s="203">
        <f t="shared" si="79"/>
        <v>0</v>
      </c>
      <c r="AK108" s="427"/>
      <c r="AL108" s="420"/>
      <c r="AM108" s="420"/>
      <c r="AN108" s="421"/>
    </row>
    <row r="109" spans="1:40" s="57" customFormat="1" ht="18.75" hidden="1" customHeight="1" x14ac:dyDescent="0.2">
      <c r="A109" s="150">
        <f t="shared" si="86"/>
        <v>71</v>
      </c>
      <c r="B109" s="134"/>
      <c r="C109" s="133"/>
      <c r="D109" s="134"/>
      <c r="E109" s="144"/>
      <c r="F109" s="147"/>
      <c r="G109" s="189">
        <f t="shared" si="80"/>
        <v>0</v>
      </c>
      <c r="H109" s="268" t="s">
        <v>89</v>
      </c>
      <c r="I109" s="144"/>
      <c r="J109" s="190"/>
      <c r="K109" s="189">
        <f t="shared" si="81"/>
        <v>0</v>
      </c>
      <c r="L109" s="138">
        <f t="shared" si="87"/>
        <v>0</v>
      </c>
      <c r="M109" s="139">
        <f t="shared" si="62"/>
        <v>0</v>
      </c>
      <c r="N109" s="109">
        <f t="shared" si="88"/>
        <v>0</v>
      </c>
      <c r="O109" s="46">
        <f t="shared" si="64"/>
        <v>0</v>
      </c>
      <c r="P109" s="54">
        <f t="shared" si="82"/>
        <v>0</v>
      </c>
      <c r="Q109" s="113">
        <f t="shared" si="60"/>
        <v>0</v>
      </c>
      <c r="R109" s="123">
        <f t="shared" si="89"/>
        <v>0</v>
      </c>
      <c r="S109" s="146">
        <f t="shared" si="83"/>
        <v>0</v>
      </c>
      <c r="T109" s="145" t="str">
        <f t="shared" si="84"/>
        <v/>
      </c>
      <c r="U109" s="146" t="str">
        <f t="shared" si="66"/>
        <v/>
      </c>
      <c r="V109" s="145" t="str">
        <f t="shared" si="67"/>
        <v/>
      </c>
      <c r="W109" s="145" t="str">
        <f t="shared" si="68"/>
        <v/>
      </c>
      <c r="X109" s="145" t="str">
        <f t="shared" si="69"/>
        <v/>
      </c>
      <c r="Y109" s="148" t="str">
        <f t="shared" si="70"/>
        <v/>
      </c>
      <c r="Z109" s="149" t="str">
        <f t="shared" si="71"/>
        <v/>
      </c>
      <c r="AA109" s="146" t="str">
        <f t="shared" si="72"/>
        <v/>
      </c>
      <c r="AB109" s="146">
        <f t="shared" si="73"/>
        <v>0</v>
      </c>
      <c r="AC109" s="145" t="str">
        <f t="shared" si="74"/>
        <v/>
      </c>
      <c r="AD109" s="145" t="str">
        <f t="shared" si="75"/>
        <v/>
      </c>
      <c r="AE109" s="146" t="str">
        <f t="shared" si="76"/>
        <v/>
      </c>
      <c r="AF109" s="146" t="str">
        <f t="shared" si="77"/>
        <v/>
      </c>
      <c r="AG109" s="105">
        <f t="shared" si="85"/>
        <v>0</v>
      </c>
      <c r="AH109" s="183">
        <f t="shared" si="90"/>
        <v>0</v>
      </c>
      <c r="AI109" s="218"/>
      <c r="AJ109" s="203">
        <f t="shared" si="79"/>
        <v>0</v>
      </c>
      <c r="AK109" s="427"/>
      <c r="AL109" s="420"/>
      <c r="AM109" s="420"/>
      <c r="AN109" s="421"/>
    </row>
    <row r="110" spans="1:40" s="57" customFormat="1" ht="18.75" hidden="1" customHeight="1" x14ac:dyDescent="0.2">
      <c r="A110" s="150">
        <f t="shared" si="86"/>
        <v>72</v>
      </c>
      <c r="B110" s="134"/>
      <c r="C110" s="133"/>
      <c r="D110" s="134"/>
      <c r="E110" s="144"/>
      <c r="F110" s="147"/>
      <c r="G110" s="189">
        <f t="shared" si="80"/>
        <v>0</v>
      </c>
      <c r="H110" s="268" t="s">
        <v>89</v>
      </c>
      <c r="I110" s="144"/>
      <c r="J110" s="190"/>
      <c r="K110" s="189">
        <f t="shared" si="81"/>
        <v>0</v>
      </c>
      <c r="L110" s="138">
        <f t="shared" si="87"/>
        <v>0</v>
      </c>
      <c r="M110" s="139">
        <f t="shared" si="62"/>
        <v>0</v>
      </c>
      <c r="N110" s="109">
        <f t="shared" si="88"/>
        <v>0</v>
      </c>
      <c r="O110" s="46">
        <f t="shared" si="64"/>
        <v>0</v>
      </c>
      <c r="P110" s="54">
        <f t="shared" si="82"/>
        <v>0</v>
      </c>
      <c r="Q110" s="113">
        <f t="shared" si="60"/>
        <v>0</v>
      </c>
      <c r="R110" s="123">
        <f t="shared" si="89"/>
        <v>0</v>
      </c>
      <c r="S110" s="146">
        <f t="shared" si="83"/>
        <v>0</v>
      </c>
      <c r="T110" s="145" t="str">
        <f t="shared" si="84"/>
        <v/>
      </c>
      <c r="U110" s="146" t="str">
        <f t="shared" si="66"/>
        <v/>
      </c>
      <c r="V110" s="145" t="str">
        <f t="shared" si="67"/>
        <v/>
      </c>
      <c r="W110" s="145" t="str">
        <f t="shared" si="68"/>
        <v/>
      </c>
      <c r="X110" s="145" t="str">
        <f t="shared" si="69"/>
        <v/>
      </c>
      <c r="Y110" s="148" t="str">
        <f t="shared" si="70"/>
        <v/>
      </c>
      <c r="Z110" s="149" t="str">
        <f t="shared" si="71"/>
        <v/>
      </c>
      <c r="AA110" s="146" t="str">
        <f t="shared" si="72"/>
        <v/>
      </c>
      <c r="AB110" s="146">
        <f t="shared" si="73"/>
        <v>0</v>
      </c>
      <c r="AC110" s="145" t="str">
        <f t="shared" si="74"/>
        <v/>
      </c>
      <c r="AD110" s="145" t="str">
        <f t="shared" si="75"/>
        <v/>
      </c>
      <c r="AE110" s="146" t="str">
        <f t="shared" si="76"/>
        <v/>
      </c>
      <c r="AF110" s="146" t="str">
        <f t="shared" si="77"/>
        <v/>
      </c>
      <c r="AG110" s="105">
        <f t="shared" si="85"/>
        <v>0</v>
      </c>
      <c r="AH110" s="183">
        <f t="shared" si="90"/>
        <v>0</v>
      </c>
      <c r="AI110" s="218"/>
      <c r="AJ110" s="203">
        <f t="shared" si="79"/>
        <v>0</v>
      </c>
      <c r="AK110" s="427"/>
      <c r="AL110" s="420"/>
      <c r="AM110" s="420"/>
      <c r="AN110" s="421"/>
    </row>
    <row r="111" spans="1:40" s="57" customFormat="1" ht="18.75" hidden="1" customHeight="1" x14ac:dyDescent="0.2">
      <c r="A111" s="150">
        <f t="shared" si="86"/>
        <v>73</v>
      </c>
      <c r="B111" s="134"/>
      <c r="C111" s="133"/>
      <c r="D111" s="134"/>
      <c r="E111" s="144"/>
      <c r="F111" s="147"/>
      <c r="G111" s="189">
        <f t="shared" si="80"/>
        <v>0</v>
      </c>
      <c r="H111" s="268" t="s">
        <v>89</v>
      </c>
      <c r="I111" s="144"/>
      <c r="J111" s="190"/>
      <c r="K111" s="189">
        <f t="shared" si="81"/>
        <v>0</v>
      </c>
      <c r="L111" s="138">
        <f t="shared" si="87"/>
        <v>0</v>
      </c>
      <c r="M111" s="139">
        <f t="shared" si="62"/>
        <v>0</v>
      </c>
      <c r="N111" s="109">
        <f t="shared" si="88"/>
        <v>0</v>
      </c>
      <c r="O111" s="46">
        <f t="shared" si="64"/>
        <v>0</v>
      </c>
      <c r="P111" s="54">
        <f t="shared" si="82"/>
        <v>0</v>
      </c>
      <c r="Q111" s="113">
        <f t="shared" si="60"/>
        <v>0</v>
      </c>
      <c r="R111" s="123">
        <f t="shared" si="89"/>
        <v>0</v>
      </c>
      <c r="S111" s="146">
        <f t="shared" si="83"/>
        <v>0</v>
      </c>
      <c r="T111" s="145" t="str">
        <f t="shared" si="84"/>
        <v/>
      </c>
      <c r="U111" s="146" t="str">
        <f t="shared" si="66"/>
        <v/>
      </c>
      <c r="V111" s="145" t="str">
        <f t="shared" si="67"/>
        <v/>
      </c>
      <c r="W111" s="145" t="str">
        <f t="shared" si="68"/>
        <v/>
      </c>
      <c r="X111" s="145" t="str">
        <f t="shared" si="69"/>
        <v/>
      </c>
      <c r="Y111" s="148" t="str">
        <f t="shared" si="70"/>
        <v/>
      </c>
      <c r="Z111" s="149" t="str">
        <f t="shared" si="71"/>
        <v/>
      </c>
      <c r="AA111" s="146" t="str">
        <f t="shared" si="72"/>
        <v/>
      </c>
      <c r="AB111" s="146">
        <f t="shared" si="73"/>
        <v>0</v>
      </c>
      <c r="AC111" s="145" t="str">
        <f t="shared" si="74"/>
        <v/>
      </c>
      <c r="AD111" s="145" t="str">
        <f t="shared" si="75"/>
        <v/>
      </c>
      <c r="AE111" s="146" t="str">
        <f t="shared" si="76"/>
        <v/>
      </c>
      <c r="AF111" s="146" t="str">
        <f t="shared" si="77"/>
        <v/>
      </c>
      <c r="AG111" s="105">
        <f t="shared" si="85"/>
        <v>0</v>
      </c>
      <c r="AH111" s="183">
        <f t="shared" si="90"/>
        <v>0</v>
      </c>
      <c r="AI111" s="218"/>
      <c r="AJ111" s="203">
        <f t="shared" si="79"/>
        <v>0</v>
      </c>
      <c r="AK111" s="427"/>
      <c r="AL111" s="420"/>
      <c r="AM111" s="420"/>
      <c r="AN111" s="421"/>
    </row>
    <row r="112" spans="1:40" s="57" customFormat="1" ht="18.75" hidden="1" customHeight="1" x14ac:dyDescent="0.2">
      <c r="A112" s="150">
        <f t="shared" si="86"/>
        <v>74</v>
      </c>
      <c r="B112" s="134"/>
      <c r="C112" s="133"/>
      <c r="D112" s="134"/>
      <c r="E112" s="144"/>
      <c r="F112" s="147"/>
      <c r="G112" s="189">
        <f t="shared" si="80"/>
        <v>0</v>
      </c>
      <c r="H112" s="268" t="s">
        <v>89</v>
      </c>
      <c r="I112" s="144"/>
      <c r="J112" s="190"/>
      <c r="K112" s="189">
        <f t="shared" si="81"/>
        <v>0</v>
      </c>
      <c r="L112" s="138">
        <f t="shared" si="87"/>
        <v>0</v>
      </c>
      <c r="M112" s="139">
        <f t="shared" si="62"/>
        <v>0</v>
      </c>
      <c r="N112" s="109">
        <f t="shared" si="88"/>
        <v>0</v>
      </c>
      <c r="O112" s="46">
        <f t="shared" si="64"/>
        <v>0</v>
      </c>
      <c r="P112" s="54">
        <f t="shared" si="82"/>
        <v>0</v>
      </c>
      <c r="Q112" s="113">
        <f t="shared" si="60"/>
        <v>0</v>
      </c>
      <c r="R112" s="123">
        <f t="shared" si="89"/>
        <v>0</v>
      </c>
      <c r="S112" s="146">
        <f t="shared" si="83"/>
        <v>0</v>
      </c>
      <c r="T112" s="145" t="str">
        <f t="shared" si="84"/>
        <v/>
      </c>
      <c r="U112" s="146" t="str">
        <f t="shared" si="66"/>
        <v/>
      </c>
      <c r="V112" s="145" t="str">
        <f t="shared" si="67"/>
        <v/>
      </c>
      <c r="W112" s="145" t="str">
        <f t="shared" si="68"/>
        <v/>
      </c>
      <c r="X112" s="145" t="str">
        <f t="shared" si="69"/>
        <v/>
      </c>
      <c r="Y112" s="148" t="str">
        <f t="shared" si="70"/>
        <v/>
      </c>
      <c r="Z112" s="149" t="str">
        <f t="shared" si="71"/>
        <v/>
      </c>
      <c r="AA112" s="146" t="str">
        <f t="shared" si="72"/>
        <v/>
      </c>
      <c r="AB112" s="146">
        <f t="shared" si="73"/>
        <v>0</v>
      </c>
      <c r="AC112" s="145" t="str">
        <f t="shared" si="74"/>
        <v/>
      </c>
      <c r="AD112" s="145" t="str">
        <f t="shared" si="75"/>
        <v/>
      </c>
      <c r="AE112" s="146" t="str">
        <f t="shared" si="76"/>
        <v/>
      </c>
      <c r="AF112" s="146" t="str">
        <f t="shared" si="77"/>
        <v/>
      </c>
      <c r="AG112" s="105">
        <f t="shared" si="85"/>
        <v>0</v>
      </c>
      <c r="AH112" s="183">
        <f t="shared" si="90"/>
        <v>0</v>
      </c>
      <c r="AI112" s="218"/>
      <c r="AJ112" s="203">
        <f t="shared" si="79"/>
        <v>0</v>
      </c>
      <c r="AK112" s="427"/>
      <c r="AL112" s="420"/>
      <c r="AM112" s="420"/>
      <c r="AN112" s="421"/>
    </row>
    <row r="113" spans="1:40" s="57" customFormat="1" ht="18.75" hidden="1" customHeight="1" thickBot="1" x14ac:dyDescent="0.25">
      <c r="A113" s="150">
        <f t="shared" si="86"/>
        <v>75</v>
      </c>
      <c r="B113" s="134"/>
      <c r="C113" s="133"/>
      <c r="D113" s="134"/>
      <c r="E113" s="144"/>
      <c r="F113" s="147"/>
      <c r="G113" s="189">
        <f t="shared" si="80"/>
        <v>0</v>
      </c>
      <c r="H113" s="268" t="s">
        <v>89</v>
      </c>
      <c r="I113" s="144"/>
      <c r="J113" s="190"/>
      <c r="K113" s="189">
        <f t="shared" si="81"/>
        <v>0</v>
      </c>
      <c r="L113" s="138">
        <f t="shared" si="87"/>
        <v>0</v>
      </c>
      <c r="M113" s="140">
        <f t="shared" si="62"/>
        <v>0</v>
      </c>
      <c r="N113" s="110">
        <f t="shared" si="88"/>
        <v>0</v>
      </c>
      <c r="O113" s="73">
        <f t="shared" si="64"/>
        <v>0</v>
      </c>
      <c r="P113" s="54">
        <f t="shared" si="82"/>
        <v>0</v>
      </c>
      <c r="Q113" s="114">
        <f t="shared" si="60"/>
        <v>0</v>
      </c>
      <c r="R113" s="124">
        <f t="shared" si="89"/>
        <v>0</v>
      </c>
      <c r="S113" s="146">
        <f t="shared" si="83"/>
        <v>0</v>
      </c>
      <c r="T113" s="145" t="str">
        <f t="shared" si="84"/>
        <v/>
      </c>
      <c r="U113" s="146" t="str">
        <f t="shared" si="66"/>
        <v/>
      </c>
      <c r="V113" s="145" t="str">
        <f t="shared" si="67"/>
        <v/>
      </c>
      <c r="W113" s="145" t="str">
        <f t="shared" si="68"/>
        <v/>
      </c>
      <c r="X113" s="145" t="str">
        <f t="shared" si="69"/>
        <v/>
      </c>
      <c r="Y113" s="148" t="str">
        <f t="shared" si="70"/>
        <v/>
      </c>
      <c r="Z113" s="149" t="str">
        <f t="shared" si="71"/>
        <v/>
      </c>
      <c r="AA113" s="146" t="str">
        <f t="shared" si="72"/>
        <v/>
      </c>
      <c r="AB113" s="146">
        <f t="shared" si="73"/>
        <v>0</v>
      </c>
      <c r="AC113" s="145" t="str">
        <f t="shared" si="74"/>
        <v/>
      </c>
      <c r="AD113" s="145" t="str">
        <f t="shared" si="75"/>
        <v/>
      </c>
      <c r="AE113" s="146" t="str">
        <f t="shared" si="76"/>
        <v/>
      </c>
      <c r="AF113" s="146" t="str">
        <f t="shared" si="77"/>
        <v/>
      </c>
      <c r="AG113" s="105">
        <f t="shared" si="85"/>
        <v>0</v>
      </c>
      <c r="AH113" s="183">
        <f t="shared" si="90"/>
        <v>0</v>
      </c>
      <c r="AI113" s="219"/>
      <c r="AJ113" s="204">
        <f t="shared" si="79"/>
        <v>0</v>
      </c>
      <c r="AK113" s="428"/>
      <c r="AL113" s="429"/>
      <c r="AM113" s="429"/>
      <c r="AN113" s="430"/>
    </row>
    <row r="114" spans="1:40" s="160" customFormat="1" ht="33.75" hidden="1" customHeight="1" thickBot="1" x14ac:dyDescent="0.25">
      <c r="A114" s="93"/>
      <c r="B114" s="94"/>
      <c r="C114" s="94"/>
      <c r="D114" s="94"/>
      <c r="E114" s="95"/>
      <c r="F114" s="96"/>
      <c r="G114" s="96"/>
      <c r="H114" s="96"/>
      <c r="I114" s="96"/>
      <c r="J114" s="96"/>
      <c r="K114" s="97"/>
      <c r="L114" s="98"/>
      <c r="M114" s="305" t="str">
        <f>IF(AH114=AH152,"Gesamtsumme:","Zwischensumme")</f>
        <v>Gesamtsumme:</v>
      </c>
      <c r="N114" s="306"/>
      <c r="O114" s="306"/>
      <c r="P114" s="306"/>
      <c r="Q114" s="175">
        <f t="shared" si="60"/>
        <v>0</v>
      </c>
      <c r="R114" s="176"/>
      <c r="S114" s="177" t="str">
        <f>IF(AND(O114&lt;$F$269,H114="familienversichert"),P114*($I$268/30),"")</f>
        <v/>
      </c>
      <c r="T114" s="178" t="str">
        <f>IF(AND(O114&gt;$G$268,H114="familienversichert"),P114*($I$269/30),"")</f>
        <v/>
      </c>
      <c r="U114" s="177" t="str">
        <f>IF(AND(O114&lt;$F$269,J114="pflichtversichert"),P114*($K$268/30),"")</f>
        <v/>
      </c>
      <c r="V114" s="178" t="str">
        <f>IF(AND(O114&gt;$G$268,H114="pflichtversichert"),P114*($K$269/30),"")</f>
        <v/>
      </c>
      <c r="W114" s="178"/>
      <c r="X114" s="178"/>
      <c r="Y114" s="179" t="str">
        <f>IF(AND($Q114&lt;$G$268,$H$5="Richtlinie über die Gewährung von Zuwendungen zur Förderung von Jugendwerkstätten"),#REF!*($I$268/30),"")</f>
        <v/>
      </c>
      <c r="Z114" s="180" t="str">
        <f>IF(AND($Q114&gt;$G$268,$H$5="Richtlinie über die Gewährung von Zuwendungen zur Förderung von Jugendwerkstätten"),#REF!*($I$269/30),"")</f>
        <v/>
      </c>
      <c r="AA114" s="177" t="str">
        <f>IF(AND($AM$7&gt;$G$269,$H114="familienversichert"),P114*($I$268/30),"")</f>
        <v/>
      </c>
      <c r="AB114" s="177"/>
      <c r="AC114" s="178" t="str">
        <f>IF(AND($AM$7&gt;$G$269,$H114="pflichtversichert"),$P114*($K$268/30),"")</f>
        <v/>
      </c>
      <c r="AD114" s="178">
        <f>SUM(AH51:AH69)</f>
        <v>0</v>
      </c>
      <c r="AE114" s="178"/>
      <c r="AF114" s="178"/>
      <c r="AG114" s="181">
        <f>SUMIF(AG88:AG113,"&gt;0",AG88:AG113)</f>
        <v>0</v>
      </c>
      <c r="AH114" s="169">
        <f>SUM(AH88:AH113)</f>
        <v>0</v>
      </c>
      <c r="AI114" s="169">
        <f>SUM(AI88:AI113)</f>
        <v>0</v>
      </c>
      <c r="AJ114" s="213">
        <f>SUM(AJ88:AJ113)</f>
        <v>0</v>
      </c>
      <c r="AK114" s="70"/>
      <c r="AL114" s="70"/>
      <c r="AM114" s="70"/>
      <c r="AN114" s="70"/>
    </row>
    <row r="115" spans="1:40" s="56" customFormat="1" ht="24" hidden="1" customHeight="1" thickBot="1" x14ac:dyDescent="0.3">
      <c r="A115" s="356"/>
      <c r="B115" s="356"/>
      <c r="C115" s="100" t="s">
        <v>45</v>
      </c>
      <c r="D115" s="55"/>
      <c r="F115" s="246" t="s">
        <v>60</v>
      </c>
      <c r="G115" s="265"/>
      <c r="H115" s="249"/>
      <c r="I115" s="249"/>
      <c r="M115" s="319"/>
      <c r="N115" s="319"/>
      <c r="O115" s="319"/>
      <c r="P115" s="319"/>
      <c r="Q115" s="170"/>
      <c r="R115" s="171"/>
      <c r="S115" s="172"/>
      <c r="T115" s="172"/>
      <c r="U115" s="172"/>
      <c r="V115" s="172"/>
      <c r="W115" s="172"/>
      <c r="X115" s="172"/>
      <c r="Y115" s="172"/>
      <c r="Z115" s="172"/>
      <c r="AA115" s="173"/>
      <c r="AB115" s="173"/>
      <c r="AC115" s="173"/>
      <c r="AD115" s="173">
        <f>SUM(AG114)</f>
        <v>0</v>
      </c>
      <c r="AE115" s="173"/>
      <c r="AF115" s="173"/>
      <c r="AG115" s="174"/>
      <c r="AH115" s="182"/>
      <c r="AI115" s="199"/>
      <c r="AJ115" s="199"/>
    </row>
    <row r="116" spans="1:40" s="57" customFormat="1" ht="15.75" hidden="1" thickTop="1" x14ac:dyDescent="0.25">
      <c r="A116" s="356"/>
      <c r="B116" s="356"/>
      <c r="C116" s="59" t="s">
        <v>78</v>
      </c>
      <c r="D116" s="251">
        <v>42370</v>
      </c>
      <c r="F116" s="266">
        <v>386</v>
      </c>
      <c r="G116" s="250"/>
      <c r="H116" s="250"/>
      <c r="I116" s="250"/>
      <c r="J116" s="56"/>
      <c r="K116" s="56"/>
      <c r="L116" s="56"/>
      <c r="M116" s="128"/>
      <c r="N116" s="128"/>
      <c r="O116" s="128"/>
      <c r="P116" s="128"/>
      <c r="Q116" s="128"/>
      <c r="R116" s="128"/>
      <c r="S116" s="128"/>
      <c r="T116" s="128"/>
      <c r="U116" s="128"/>
      <c r="V116" s="128"/>
      <c r="W116" s="128"/>
      <c r="X116" s="128"/>
      <c r="Y116" s="128"/>
      <c r="Z116" s="128"/>
      <c r="AA116" s="128"/>
      <c r="AB116" s="128"/>
      <c r="AC116" s="128"/>
      <c r="AD116" s="128"/>
      <c r="AE116" s="128"/>
      <c r="AF116" s="128"/>
      <c r="AG116" s="128"/>
    </row>
    <row r="117" spans="1:40" ht="15" hidden="1" x14ac:dyDescent="0.25">
      <c r="A117" s="29"/>
      <c r="B117" s="29"/>
      <c r="C117" s="41"/>
      <c r="D117" s="60"/>
      <c r="E117" s="30"/>
      <c r="F117" s="267"/>
      <c r="G117" s="250"/>
      <c r="H117" s="250"/>
      <c r="I117" s="250"/>
      <c r="J117" s="56"/>
      <c r="K117" s="56"/>
      <c r="L117" s="56"/>
      <c r="M117" s="56"/>
      <c r="N117" s="56"/>
      <c r="O117" s="56"/>
      <c r="P117" s="56"/>
      <c r="Q117" s="117"/>
      <c r="R117" s="29"/>
      <c r="S117" s="29"/>
      <c r="T117" s="29"/>
      <c r="U117" s="29"/>
      <c r="V117" s="39"/>
      <c r="W117" s="39"/>
      <c r="X117" s="39"/>
      <c r="Y117" s="39"/>
      <c r="Z117" s="39"/>
      <c r="AA117" s="30"/>
      <c r="AB117" s="30"/>
      <c r="AC117" s="56"/>
      <c r="AD117" s="56"/>
      <c r="AE117" s="56"/>
      <c r="AF117" s="56"/>
      <c r="AG117" s="56"/>
      <c r="AH117" s="30"/>
      <c r="AI117" s="30"/>
      <c r="AJ117" s="30"/>
      <c r="AK117" s="30"/>
      <c r="AL117" s="30"/>
      <c r="AM117" s="30"/>
      <c r="AN117" s="30"/>
    </row>
    <row r="118" spans="1:40" ht="5.25" hidden="1" customHeight="1" x14ac:dyDescent="0.2">
      <c r="A118" s="29"/>
      <c r="B118" s="29"/>
      <c r="C118" s="29"/>
      <c r="D118" s="30"/>
      <c r="E118" s="29"/>
      <c r="F118" s="30"/>
      <c r="G118" s="30"/>
      <c r="H118" s="29"/>
      <c r="I118" s="30"/>
      <c r="J118" s="56"/>
      <c r="K118" s="56"/>
      <c r="L118" s="56"/>
      <c r="M118" s="56"/>
      <c r="N118" s="56"/>
      <c r="O118" s="56"/>
      <c r="P118" s="56"/>
      <c r="Q118" s="117"/>
      <c r="R118" s="29"/>
      <c r="S118" s="29"/>
      <c r="T118" s="29"/>
      <c r="U118" s="29"/>
      <c r="V118" s="39"/>
      <c r="W118" s="39"/>
      <c r="X118" s="39"/>
      <c r="Y118" s="39"/>
      <c r="Z118" s="39"/>
      <c r="AA118" s="30"/>
      <c r="AB118" s="30"/>
      <c r="AC118" s="56"/>
      <c r="AD118" s="56"/>
      <c r="AE118" s="56"/>
      <c r="AF118" s="56"/>
      <c r="AG118" s="56"/>
      <c r="AH118" s="30"/>
      <c r="AI118" s="30"/>
      <c r="AJ118" s="30"/>
      <c r="AK118" s="30"/>
      <c r="AL118" s="30"/>
      <c r="AM118" s="30"/>
      <c r="AN118" s="30"/>
    </row>
    <row r="119" spans="1:40" ht="35.25" hidden="1" customHeight="1" x14ac:dyDescent="0.25">
      <c r="A119" s="30"/>
      <c r="B119" s="30"/>
      <c r="C119" s="400" t="s">
        <v>65</v>
      </c>
      <c r="D119" s="400"/>
      <c r="E119" s="400"/>
      <c r="F119" s="400"/>
      <c r="G119" s="400"/>
      <c r="H119" s="400"/>
      <c r="I119" s="400"/>
      <c r="J119" s="400"/>
      <c r="K119" s="400"/>
      <c r="L119" s="400"/>
      <c r="M119" s="400"/>
      <c r="N119" s="400"/>
      <c r="O119" s="400"/>
      <c r="P119" s="400"/>
      <c r="Q119" s="400"/>
      <c r="R119" s="400"/>
      <c r="S119" s="400"/>
      <c r="T119" s="400"/>
      <c r="U119" s="400"/>
      <c r="V119" s="400"/>
      <c r="W119" s="400"/>
      <c r="X119" s="400"/>
      <c r="Y119" s="400"/>
      <c r="Z119" s="400"/>
      <c r="AA119" s="400"/>
      <c r="AB119" s="400"/>
      <c r="AC119" s="400"/>
      <c r="AD119" s="400"/>
      <c r="AE119" s="400"/>
      <c r="AF119" s="400"/>
      <c r="AG119" s="400"/>
      <c r="AH119" s="400"/>
      <c r="AI119" s="400"/>
      <c r="AJ119" s="400"/>
      <c r="AK119" s="400"/>
      <c r="AL119" s="30"/>
      <c r="AM119" s="30"/>
      <c r="AN119" s="30"/>
    </row>
    <row r="120" spans="1:40" ht="55.5" hidden="1" customHeight="1" x14ac:dyDescent="0.2">
      <c r="A120" s="33"/>
      <c r="B120" s="33"/>
      <c r="C120" s="33"/>
      <c r="D120" s="33"/>
      <c r="E120" s="33"/>
      <c r="F120" s="30"/>
      <c r="G120" s="30"/>
      <c r="H120" s="30"/>
      <c r="I120" s="30"/>
      <c r="J120" s="30"/>
      <c r="K120" s="48"/>
      <c r="L120" s="56"/>
      <c r="M120" s="56"/>
      <c r="N120" s="56"/>
      <c r="O120" s="56"/>
      <c r="P120" s="49"/>
      <c r="Q120" s="118"/>
      <c r="R120" s="33"/>
      <c r="S120" s="33"/>
      <c r="T120" s="33"/>
      <c r="U120" s="30"/>
      <c r="V120" s="39"/>
      <c r="W120" s="39"/>
      <c r="X120" s="39"/>
      <c r="Y120" s="39"/>
      <c r="Z120" s="39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</row>
    <row r="121" spans="1:40" ht="22.5" hidden="1" customHeight="1" x14ac:dyDescent="0.2">
      <c r="A121" s="389" t="s">
        <v>69</v>
      </c>
      <c r="B121" s="389"/>
      <c r="C121" s="389"/>
      <c r="D121" s="389"/>
      <c r="E121" s="86"/>
      <c r="F121" s="87"/>
      <c r="G121" s="87"/>
      <c r="H121" s="87"/>
      <c r="I121" s="87"/>
      <c r="J121" s="87"/>
      <c r="K121" s="88"/>
      <c r="L121" s="89"/>
      <c r="M121" s="89"/>
      <c r="N121" s="89"/>
      <c r="O121" s="89"/>
      <c r="P121" s="89"/>
      <c r="Q121" s="119"/>
      <c r="R121" s="86"/>
      <c r="S121" s="86"/>
      <c r="T121" s="86"/>
      <c r="U121" s="87"/>
      <c r="V121" s="130"/>
      <c r="W121" s="130"/>
      <c r="X121" s="130"/>
      <c r="Y121" s="130"/>
      <c r="Z121" s="130"/>
      <c r="AA121" s="87"/>
      <c r="AB121" s="87"/>
      <c r="AC121" s="87"/>
      <c r="AD121" s="87"/>
      <c r="AE121" s="87"/>
      <c r="AF121" s="87"/>
      <c r="AG121" s="87"/>
      <c r="AH121" s="87"/>
      <c r="AI121" s="38"/>
      <c r="AJ121" s="38"/>
      <c r="AK121" s="30"/>
      <c r="AL121" s="30"/>
      <c r="AM121" s="30"/>
      <c r="AN121" s="30"/>
    </row>
    <row r="122" spans="1:40" ht="4.5" hidden="1" customHeight="1" thickBot="1" x14ac:dyDescent="0.25">
      <c r="A122" s="355"/>
      <c r="B122" s="355"/>
      <c r="C122" s="355"/>
      <c r="D122" s="355"/>
      <c r="E122" s="37"/>
      <c r="F122" s="38"/>
      <c r="G122" s="38"/>
      <c r="H122" s="38"/>
      <c r="I122" s="30"/>
      <c r="J122" s="30"/>
      <c r="K122" s="48"/>
      <c r="L122" s="56"/>
      <c r="M122" s="56"/>
      <c r="N122" s="56"/>
      <c r="O122" s="56"/>
      <c r="P122" s="56"/>
      <c r="Q122" s="118"/>
      <c r="R122" s="33"/>
      <c r="S122" s="33"/>
      <c r="T122" s="33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</row>
    <row r="123" spans="1:40" s="31" customFormat="1" ht="61.5" hidden="1" customHeight="1" thickTop="1" thickBot="1" x14ac:dyDescent="0.25">
      <c r="A123" s="364" t="s">
        <v>0</v>
      </c>
      <c r="B123" s="394" t="s">
        <v>30</v>
      </c>
      <c r="C123" s="353" t="s">
        <v>16</v>
      </c>
      <c r="D123" s="354"/>
      <c r="E123" s="35" t="s">
        <v>50</v>
      </c>
      <c r="F123" s="42" t="s">
        <v>49</v>
      </c>
      <c r="G123" s="47"/>
      <c r="H123" s="151" t="s">
        <v>39</v>
      </c>
      <c r="I123" s="359" t="s">
        <v>51</v>
      </c>
      <c r="J123" s="360"/>
      <c r="K123" s="120"/>
      <c r="L123" s="403" t="s">
        <v>64</v>
      </c>
      <c r="M123" s="404"/>
      <c r="N123" s="404"/>
      <c r="O123" s="404"/>
      <c r="P123" s="405"/>
      <c r="Q123" s="300" t="s">
        <v>40</v>
      </c>
      <c r="R123" s="330" t="s">
        <v>59</v>
      </c>
      <c r="S123" s="351" t="s">
        <v>58</v>
      </c>
      <c r="T123" s="352"/>
      <c r="U123" s="324" t="s">
        <v>104</v>
      </c>
      <c r="V123" s="325"/>
      <c r="W123" s="325"/>
      <c r="X123" s="326"/>
      <c r="Y123" s="322" t="s">
        <v>57</v>
      </c>
      <c r="Z123" s="323"/>
      <c r="AA123" s="392" t="s">
        <v>95</v>
      </c>
      <c r="AB123" s="393"/>
      <c r="AC123" s="327" t="s">
        <v>104</v>
      </c>
      <c r="AD123" s="328"/>
      <c r="AE123" s="328"/>
      <c r="AF123" s="329"/>
      <c r="AG123" s="287" t="s">
        <v>79</v>
      </c>
      <c r="AH123" s="320" t="s">
        <v>60</v>
      </c>
      <c r="AI123" s="280" t="s">
        <v>97</v>
      </c>
      <c r="AJ123" s="280" t="s">
        <v>98</v>
      </c>
      <c r="AK123" s="425" t="s">
        <v>88</v>
      </c>
      <c r="AL123" s="415"/>
      <c r="AM123" s="415"/>
      <c r="AN123" s="416"/>
    </row>
    <row r="124" spans="1:40" s="36" customFormat="1" ht="14.25" hidden="1" customHeight="1" x14ac:dyDescent="0.2">
      <c r="A124" s="365"/>
      <c r="B124" s="395"/>
      <c r="C124" s="337" t="s">
        <v>2</v>
      </c>
      <c r="D124" s="339" t="s">
        <v>3</v>
      </c>
      <c r="E124" s="341" t="s">
        <v>17</v>
      </c>
      <c r="F124" s="343" t="s">
        <v>17</v>
      </c>
      <c r="G124" s="345" t="s">
        <v>48</v>
      </c>
      <c r="H124" s="141"/>
      <c r="I124" s="310" t="s">
        <v>18</v>
      </c>
      <c r="J124" s="367" t="s">
        <v>19</v>
      </c>
      <c r="K124" s="312" t="s">
        <v>28</v>
      </c>
      <c r="L124" s="126"/>
      <c r="M124" s="347" t="s">
        <v>62</v>
      </c>
      <c r="N124" s="132"/>
      <c r="O124" s="349" t="s">
        <v>63</v>
      </c>
      <c r="P124" s="317" t="s">
        <v>28</v>
      </c>
      <c r="Q124" s="301"/>
      <c r="R124" s="331"/>
      <c r="S124" s="292" t="s">
        <v>55</v>
      </c>
      <c r="T124" s="294" t="s">
        <v>41</v>
      </c>
      <c r="U124" s="296" t="s">
        <v>56</v>
      </c>
      <c r="V124" s="285" t="s">
        <v>42</v>
      </c>
      <c r="W124" s="193"/>
      <c r="X124" s="193"/>
      <c r="Y124" s="290" t="s">
        <v>54</v>
      </c>
      <c r="Z124" s="333" t="s">
        <v>53</v>
      </c>
      <c r="AA124" s="303" t="s">
        <v>105</v>
      </c>
      <c r="AB124" s="303" t="s">
        <v>106</v>
      </c>
      <c r="AC124" s="283" t="s">
        <v>71</v>
      </c>
      <c r="AD124" s="283" t="s">
        <v>75</v>
      </c>
      <c r="AE124" s="298" t="s">
        <v>93</v>
      </c>
      <c r="AF124" s="244" t="s">
        <v>91</v>
      </c>
      <c r="AG124" s="288"/>
      <c r="AH124" s="321"/>
      <c r="AI124" s="281"/>
      <c r="AJ124" s="281"/>
      <c r="AK124" s="426"/>
      <c r="AL124" s="417"/>
      <c r="AM124" s="417"/>
      <c r="AN124" s="418"/>
    </row>
    <row r="125" spans="1:40" s="32" customFormat="1" ht="30" hidden="1" customHeight="1" thickBot="1" x14ac:dyDescent="0.25">
      <c r="A125" s="366"/>
      <c r="B125" s="396"/>
      <c r="C125" s="338"/>
      <c r="D125" s="340"/>
      <c r="E125" s="342"/>
      <c r="F125" s="344"/>
      <c r="G125" s="346"/>
      <c r="H125" s="137"/>
      <c r="I125" s="311"/>
      <c r="J125" s="368"/>
      <c r="K125" s="313"/>
      <c r="L125" s="127" t="s">
        <v>61</v>
      </c>
      <c r="M125" s="348"/>
      <c r="N125" s="136" t="s">
        <v>83</v>
      </c>
      <c r="O125" s="350"/>
      <c r="P125" s="318"/>
      <c r="Q125" s="302"/>
      <c r="R125" s="332"/>
      <c r="S125" s="293"/>
      <c r="T125" s="295"/>
      <c r="U125" s="297"/>
      <c r="V125" s="286"/>
      <c r="W125" s="194"/>
      <c r="X125" s="194"/>
      <c r="Y125" s="291"/>
      <c r="Z125" s="334"/>
      <c r="AA125" s="304"/>
      <c r="AB125" s="304"/>
      <c r="AC125" s="284"/>
      <c r="AD125" s="284"/>
      <c r="AE125" s="299"/>
      <c r="AF125" s="245" t="s">
        <v>94</v>
      </c>
      <c r="AG125" s="289"/>
      <c r="AH125" s="321"/>
      <c r="AI125" s="281"/>
      <c r="AJ125" s="281"/>
      <c r="AK125" s="426"/>
      <c r="AL125" s="417"/>
      <c r="AM125" s="417"/>
      <c r="AN125" s="418"/>
    </row>
    <row r="126" spans="1:40" s="160" customFormat="1" ht="19.5" hidden="1" customHeight="1" thickBot="1" x14ac:dyDescent="0.25">
      <c r="A126" s="80"/>
      <c r="B126" s="81"/>
      <c r="C126" s="82"/>
      <c r="D126" s="81"/>
      <c r="E126" s="83"/>
      <c r="F126" s="85"/>
      <c r="G126" s="85"/>
      <c r="H126" s="85"/>
      <c r="I126" s="85"/>
      <c r="J126" s="85"/>
      <c r="K126" s="122"/>
      <c r="L126" s="85"/>
      <c r="M126" s="314" t="s">
        <v>85</v>
      </c>
      <c r="N126" s="315"/>
      <c r="O126" s="315"/>
      <c r="P126" s="316"/>
      <c r="Q126" s="116">
        <f t="shared" ref="Q126:Q152" si="91">IF(P126&gt;I126,P126,I126)</f>
        <v>0</v>
      </c>
      <c r="R126" s="125">
        <f>SUM(R114)</f>
        <v>0</v>
      </c>
      <c r="S126" s="74" t="str">
        <f>IF(AND(O126&lt;$F$269,H126="familienversichert"),P126*($I$268/30),"")</f>
        <v/>
      </c>
      <c r="T126" s="75" t="str">
        <f>IF(AND(O126&gt;$G$268,H126="familienversichert"),P126*($I$269/30),"")</f>
        <v/>
      </c>
      <c r="U126" s="74" t="str">
        <f>IF(AND(O126&lt;$F$269,J126="pflichtversichert"),P126*($K$268/30),"")</f>
        <v/>
      </c>
      <c r="V126" s="75" t="str">
        <f>IF(AND(O126&gt;$G$268,H126="pflichtversichert"),P126*($K$269/30),"")</f>
        <v/>
      </c>
      <c r="W126" s="75"/>
      <c r="X126" s="75"/>
      <c r="Y126" s="76" t="str">
        <f>IF(AND($Q126&lt;$G$268,$H$5="Richtlinie über die Gewährung von Zuwendungen zur Förderung von Jugendwerkstätten"),#REF!*($I$268/30),"")</f>
        <v/>
      </c>
      <c r="Z126" s="77" t="str">
        <f>IF(AND($Q126&gt;$G$268,$H$5="Richtlinie über die Gewährung von Zuwendungen zur Förderung von Jugendwerkstätten"),#REF!*($I$269/30),"")</f>
        <v/>
      </c>
      <c r="AA126" s="74" t="str">
        <f>IF(AND($AM$7&gt;$G$269,$H126="familienversichert"),P126*($I$268/30),"")</f>
        <v/>
      </c>
      <c r="AB126" s="74"/>
      <c r="AC126" s="75" t="str">
        <f>IF(AND($AM$7&gt;=$G$269,$H126="pflichtversichert"),$P126*($K$268/30),"")</f>
        <v/>
      </c>
      <c r="AD126" s="91">
        <f>AG126</f>
        <v>0</v>
      </c>
      <c r="AE126" s="91"/>
      <c r="AF126" s="91"/>
      <c r="AG126" s="106">
        <f>SUM(AG114)</f>
        <v>0</v>
      </c>
      <c r="AH126" s="168">
        <f>SUM(AH114)</f>
        <v>0</v>
      </c>
      <c r="AI126" s="210">
        <f>AI114</f>
        <v>0</v>
      </c>
      <c r="AJ126" s="214">
        <f>AJ114</f>
        <v>0</v>
      </c>
      <c r="AK126" s="427"/>
      <c r="AL126" s="420"/>
      <c r="AM126" s="420"/>
      <c r="AN126" s="421"/>
    </row>
    <row r="127" spans="1:40" s="57" customFormat="1" ht="18.75" hidden="1" customHeight="1" x14ac:dyDescent="0.2">
      <c r="A127" s="150">
        <f>A113+1</f>
        <v>76</v>
      </c>
      <c r="B127" s="134"/>
      <c r="C127" s="133"/>
      <c r="D127" s="134"/>
      <c r="E127" s="144"/>
      <c r="F127" s="147"/>
      <c r="G127" s="189">
        <f>(DAY(E127)&gt;1)*(MIN(F127+1,DATE(YEAR(E127), MONTH(E127)+1,1))-E127) + 30*MAX(,12*(YEAR(F127)-YEAR(E127))+MONTH(F127)-MONTH(E127)+(DAY(E127)=1)-(DAY(F127+1)&gt;1)) + DAY(F127)*(DAY(F127+1)&gt;1)*(1-(DAY(E127)&gt;1)*(TEXT(E127,"JJJJMM")=TEXT(F127,"JJJJMM")))</f>
        <v>0</v>
      </c>
      <c r="H127" s="268" t="s">
        <v>89</v>
      </c>
      <c r="I127" s="144"/>
      <c r="J127" s="190"/>
      <c r="K127" s="189">
        <f>(DAY(I127)&gt;1)*(MIN(J127+1,DATE(YEAR(I127), MONTH(I127)+1,1))-I127) + 30*MAX(,12*(YEAR(J127)-YEAR(I127))+MONTH(J127)-MONTH(I127)+(DAY(I127)=1)-(DAY(J127+1)&gt;1)) + DAY(J127)*(DAY(J127+1)&gt;1)*(1-(DAY(I127)&gt;1)*(TEXT(I127,"JJJJMM")=TEXT(J127,"JJJJMM")))</f>
        <v>0</v>
      </c>
      <c r="L127" s="138">
        <f t="shared" ref="L127:L140" si="92">IF(I127&gt;=E127,I127,E127)</f>
        <v>0</v>
      </c>
      <c r="M127" s="139">
        <f t="shared" ref="M127:M151" si="93">IF($G$6&gt;=L127,$G$6,L127)</f>
        <v>0</v>
      </c>
      <c r="N127" s="109">
        <f t="shared" ref="N127:N140" si="94">IF(J127&lt;=F127,J127,F127)</f>
        <v>0</v>
      </c>
      <c r="O127" s="46">
        <f t="shared" ref="O127:O140" si="95">IF($K$6&lt;=N127,$K$6,N127)</f>
        <v>0</v>
      </c>
      <c r="P127" s="54">
        <f>IF(M127&gt;O127,"0",((DAY(M127)&gt;1)*(MIN(O127+1,DATE(YEAR(M127), MONTH(M127)+1,1))-M127) + 30*MAX(,12*(YEAR(O127)-YEAR(M127))+MONTH(O127)-MONTH(M127)+(DAY(M127)=1)-(DAY(O127+1)&gt;1)) + DAY(O127)*(DAY(O127+1)&gt;1)*(1-(DAY(M127)&gt;1)*(TEXT(M127,"JJJJMM")=TEXT(O127,"JJJJMM")))))</f>
        <v>0</v>
      </c>
      <c r="Q127" s="113">
        <f t="shared" si="91"/>
        <v>0</v>
      </c>
      <c r="R127" s="123">
        <f t="shared" ref="R127:R140" si="96">SUM(S127:Z127)</f>
        <v>0</v>
      </c>
      <c r="S127" s="146">
        <f>IF(AND(O127&lt;$F$269,H127="ALG II - familienversichert",$H$5&lt;&gt;"Richtlinie über die Gewährung von Zuwendungen zur Förderung von Jugendwerkstätten"),P127*($I$268/30),"")</f>
        <v>0</v>
      </c>
      <c r="T127" s="145" t="str">
        <f>IF(AND(O127&gt;$G$268,H127="ALG II - familienversichert",$H$5&lt;&gt;"Richtlinie über die Gewährung von Zuwendungen zur Förderung von Jugendwerkstätten"),P127*($I$269/30),"")</f>
        <v/>
      </c>
      <c r="U127" s="146" t="str">
        <f t="shared" ref="U127:U151" si="97">IF(AND(O127&lt;$F$269,H127="ALG II - pflichtversichert"),P127*($K$268/30),"")</f>
        <v/>
      </c>
      <c r="V127" s="145" t="str">
        <f t="shared" ref="V127:V151" si="98">IF(AND(O127&gt;$G$268,H127="ALG II - pflichtversichert"),P127*($K$269/30),"")</f>
        <v/>
      </c>
      <c r="W127" s="145" t="str">
        <f t="shared" ref="W127:W151" si="99">IF(AND(O127&lt;$F$269,H127="ALG I"),P127*($K$268/30),"")</f>
        <v/>
      </c>
      <c r="X127" s="145" t="str">
        <f t="shared" ref="X127:X151" si="100">IF(AND(O127&gt;$G$268,H127="ALG I"),P127*($K$269/30),"")</f>
        <v/>
      </c>
      <c r="Y127" s="148" t="str">
        <f t="shared" ref="Y127:Y151" si="101">IF(AND($AM$7&lt;$F$269,$H$5="Richtlinie über die Gewährung von Zuwendungen zur Förderung von Jugendwerkstätten"),$P127*($I$268/30),"")</f>
        <v/>
      </c>
      <c r="Z127" s="149" t="str">
        <f t="shared" ref="Z127:Z151" si="102">IF(AND($AM$7&gt;=$F$269,$H$5="Richtlinie über die Gewährung von Zuwendungen zur Förderung von Jugendwerkstätten"),$P127*($I$269/30),"")</f>
        <v/>
      </c>
      <c r="AA127" s="146" t="str">
        <f t="shared" ref="AA127:AA151" si="103">IF(AND($AM$7&gt;=$F$269,$H127="ALG II - familienversichert"),$P127*($I$269/30),"")</f>
        <v/>
      </c>
      <c r="AB127" s="146">
        <f t="shared" ref="AB127:AB151" si="104">IF(AND($AM$7&lt;$F$269,$H127="ALG II - familienversichert"),$P127*($I$268/30),)</f>
        <v>0</v>
      </c>
      <c r="AC127" s="145" t="str">
        <f t="shared" ref="AC127:AC151" si="105">IF(AND($AM$7&gt;=$F$269,$H127="ALG II - pflichtversichert"),$P127*($K$269/30),"")</f>
        <v/>
      </c>
      <c r="AD127" s="145" t="str">
        <f t="shared" ref="AD127:AD151" si="106">IF(AND($AM$7&lt;$F$269,$H127="ALG II - pflichtversichert"),$P127*($K$268/30),"")</f>
        <v/>
      </c>
      <c r="AE127" s="146" t="str">
        <f t="shared" ref="AE127:AE151" si="107">IF(AND($AM$7&gt;=$F$269,$H127="ALG I"),$P127*($K$269/30),"")</f>
        <v/>
      </c>
      <c r="AF127" s="146" t="str">
        <f t="shared" ref="AF127:AF151" si="108">IF(AND($AM$7&lt;$F$269,$H127="ALG I"),$P127*($K$268/30),"")</f>
        <v/>
      </c>
      <c r="AG127" s="105">
        <f>IF($H$5="Richtlinie über die Gewährung von Zuwendungen zur Förderung von Jugendwerkstätten",SUM(Y127:Z127),SUM(AA127:AF127))</f>
        <v>0</v>
      </c>
      <c r="AH127" s="208">
        <f t="shared" ref="AH127:AH140" si="109">IF(AG127&lt;0,0,AG127)</f>
        <v>0</v>
      </c>
      <c r="AI127" s="217"/>
      <c r="AJ127" s="211">
        <f t="shared" ref="AJ127:AJ151" si="110">AH127-AI127</f>
        <v>0</v>
      </c>
      <c r="AK127" s="427"/>
      <c r="AL127" s="420"/>
      <c r="AM127" s="420"/>
      <c r="AN127" s="421"/>
    </row>
    <row r="128" spans="1:40" s="57" customFormat="1" ht="18.75" hidden="1" customHeight="1" x14ac:dyDescent="0.2">
      <c r="A128" s="150">
        <f>A127+1</f>
        <v>77</v>
      </c>
      <c r="B128" s="134"/>
      <c r="C128" s="133"/>
      <c r="D128" s="134"/>
      <c r="E128" s="144"/>
      <c r="F128" s="147"/>
      <c r="G128" s="189">
        <f t="shared" ref="G128:G151" si="111">(DAY(E128)&gt;1)*(MIN(F128+1,DATE(YEAR(E128), MONTH(E128)+1,1))-E128) + 30*MAX(,12*(YEAR(F128)-YEAR(E128))+MONTH(F128)-MONTH(E128)+(DAY(E128)=1)-(DAY(F128+1)&gt;1)) + DAY(F128)*(DAY(F128+1)&gt;1)*(1-(DAY(E128)&gt;1)*(TEXT(E128,"JJJJMM")=TEXT(F128,"JJJJMM")))</f>
        <v>0</v>
      </c>
      <c r="H128" s="268" t="s">
        <v>89</v>
      </c>
      <c r="I128" s="144"/>
      <c r="J128" s="190"/>
      <c r="K128" s="189">
        <f t="shared" ref="K128:K151" si="112">(DAY(I128)&gt;1)*(MIN(J128+1,DATE(YEAR(I128), MONTH(I128)+1,1))-I128) + 30*MAX(,12*(YEAR(J128)-YEAR(I128))+MONTH(J128)-MONTH(I128)+(DAY(I128)=1)-(DAY(J128+1)&gt;1)) + DAY(J128)*(DAY(J128+1)&gt;1)*(1-(DAY(I128)&gt;1)*(TEXT(I128,"JJJJMM")=TEXT(J128,"JJJJMM")))</f>
        <v>0</v>
      </c>
      <c r="L128" s="138">
        <f t="shared" si="92"/>
        <v>0</v>
      </c>
      <c r="M128" s="139">
        <f t="shared" si="93"/>
        <v>0</v>
      </c>
      <c r="N128" s="109">
        <f t="shared" si="94"/>
        <v>0</v>
      </c>
      <c r="O128" s="46">
        <f t="shared" si="95"/>
        <v>0</v>
      </c>
      <c r="P128" s="54">
        <f t="shared" ref="P128:P151" si="113">IF(M128&gt;O128,"0",((DAY(M128)&gt;1)*(MIN(O128+1,DATE(YEAR(M128), MONTH(M128)+1,1))-M128) + 30*MAX(,12*(YEAR(O128)-YEAR(M128))+MONTH(O128)-MONTH(M128)+(DAY(M128)=1)-(DAY(O128+1)&gt;1)) + DAY(O128)*(DAY(O128+1)&gt;1)*(1-(DAY(M128)&gt;1)*(TEXT(M128,"JJJJMM")=TEXT(O128,"JJJJMM")))))</f>
        <v>0</v>
      </c>
      <c r="Q128" s="113">
        <f t="shared" si="91"/>
        <v>0</v>
      </c>
      <c r="R128" s="123">
        <f t="shared" si="96"/>
        <v>0</v>
      </c>
      <c r="S128" s="146">
        <f t="shared" ref="S128:S151" si="114">IF(AND(O128&lt;$F$269,H128="ALG II - familienversichert",$H$5&lt;&gt;"Richtlinie über die Gewährung von Zuwendungen zur Förderung von Jugendwerkstätten"),P128*($I$268/30),"")</f>
        <v>0</v>
      </c>
      <c r="T128" s="145" t="str">
        <f t="shared" ref="T128:T151" si="115">IF(AND(O128&gt;$G$268,H128="ALG II - familienversichert",$H$5&lt;&gt;"Richtlinie über die Gewährung von Zuwendungen zur Förderung von Jugendwerkstätten"),P128*($I$269/30),"")</f>
        <v/>
      </c>
      <c r="U128" s="146" t="str">
        <f t="shared" si="97"/>
        <v/>
      </c>
      <c r="V128" s="145" t="str">
        <f t="shared" si="98"/>
        <v/>
      </c>
      <c r="W128" s="145" t="str">
        <f t="shared" si="99"/>
        <v/>
      </c>
      <c r="X128" s="145" t="str">
        <f t="shared" si="100"/>
        <v/>
      </c>
      <c r="Y128" s="148" t="str">
        <f t="shared" si="101"/>
        <v/>
      </c>
      <c r="Z128" s="149" t="str">
        <f t="shared" si="102"/>
        <v/>
      </c>
      <c r="AA128" s="146" t="str">
        <f t="shared" si="103"/>
        <v/>
      </c>
      <c r="AB128" s="146">
        <f t="shared" si="104"/>
        <v>0</v>
      </c>
      <c r="AC128" s="145" t="str">
        <f t="shared" si="105"/>
        <v/>
      </c>
      <c r="AD128" s="145" t="str">
        <f t="shared" si="106"/>
        <v/>
      </c>
      <c r="AE128" s="146" t="str">
        <f t="shared" si="107"/>
        <v/>
      </c>
      <c r="AF128" s="146" t="str">
        <f t="shared" si="108"/>
        <v/>
      </c>
      <c r="AG128" s="105">
        <f t="shared" ref="AG128:AG151" si="116">IF($H$5="Richtlinie über die Gewährung von Zuwendungen zur Förderung von Jugendwerkstätten",SUM(Y128:Z128),SUM(AA128:AF128))</f>
        <v>0</v>
      </c>
      <c r="AH128" s="183">
        <f t="shared" si="109"/>
        <v>0</v>
      </c>
      <c r="AI128" s="218"/>
      <c r="AJ128" s="203">
        <f t="shared" si="110"/>
        <v>0</v>
      </c>
      <c r="AK128" s="427"/>
      <c r="AL128" s="420"/>
      <c r="AM128" s="420"/>
      <c r="AN128" s="421"/>
    </row>
    <row r="129" spans="1:40" s="57" customFormat="1" ht="18.75" hidden="1" customHeight="1" x14ac:dyDescent="0.2">
      <c r="A129" s="150">
        <f t="shared" ref="A129:A151" si="117">A128+1</f>
        <v>78</v>
      </c>
      <c r="B129" s="134"/>
      <c r="C129" s="133"/>
      <c r="D129" s="134"/>
      <c r="E129" s="144"/>
      <c r="F129" s="147"/>
      <c r="G129" s="189">
        <f t="shared" si="111"/>
        <v>0</v>
      </c>
      <c r="H129" s="268" t="s">
        <v>89</v>
      </c>
      <c r="I129" s="144"/>
      <c r="J129" s="190"/>
      <c r="K129" s="189">
        <f t="shared" si="112"/>
        <v>0</v>
      </c>
      <c r="L129" s="138">
        <f t="shared" si="92"/>
        <v>0</v>
      </c>
      <c r="M129" s="139">
        <f t="shared" si="93"/>
        <v>0</v>
      </c>
      <c r="N129" s="109">
        <f t="shared" si="94"/>
        <v>0</v>
      </c>
      <c r="O129" s="46">
        <f t="shared" si="95"/>
        <v>0</v>
      </c>
      <c r="P129" s="54">
        <f t="shared" si="113"/>
        <v>0</v>
      </c>
      <c r="Q129" s="113">
        <f t="shared" si="91"/>
        <v>0</v>
      </c>
      <c r="R129" s="123">
        <f t="shared" si="96"/>
        <v>0</v>
      </c>
      <c r="S129" s="146">
        <f t="shared" si="114"/>
        <v>0</v>
      </c>
      <c r="T129" s="145" t="str">
        <f t="shared" si="115"/>
        <v/>
      </c>
      <c r="U129" s="146" t="str">
        <f t="shared" si="97"/>
        <v/>
      </c>
      <c r="V129" s="145" t="str">
        <f t="shared" si="98"/>
        <v/>
      </c>
      <c r="W129" s="145" t="str">
        <f t="shared" si="99"/>
        <v/>
      </c>
      <c r="X129" s="145" t="str">
        <f t="shared" si="100"/>
        <v/>
      </c>
      <c r="Y129" s="148" t="str">
        <f t="shared" si="101"/>
        <v/>
      </c>
      <c r="Z129" s="149" t="str">
        <f t="shared" si="102"/>
        <v/>
      </c>
      <c r="AA129" s="146" t="str">
        <f t="shared" si="103"/>
        <v/>
      </c>
      <c r="AB129" s="146">
        <f t="shared" si="104"/>
        <v>0</v>
      </c>
      <c r="AC129" s="145" t="str">
        <f t="shared" si="105"/>
        <v/>
      </c>
      <c r="AD129" s="145" t="str">
        <f t="shared" si="106"/>
        <v/>
      </c>
      <c r="AE129" s="146" t="str">
        <f t="shared" si="107"/>
        <v/>
      </c>
      <c r="AF129" s="146" t="str">
        <f t="shared" si="108"/>
        <v/>
      </c>
      <c r="AG129" s="105">
        <f t="shared" si="116"/>
        <v>0</v>
      </c>
      <c r="AH129" s="183">
        <f t="shared" si="109"/>
        <v>0</v>
      </c>
      <c r="AI129" s="218"/>
      <c r="AJ129" s="203">
        <f t="shared" si="110"/>
        <v>0</v>
      </c>
      <c r="AK129" s="427"/>
      <c r="AL129" s="420"/>
      <c r="AM129" s="420"/>
      <c r="AN129" s="421"/>
    </row>
    <row r="130" spans="1:40" s="57" customFormat="1" ht="18.75" hidden="1" customHeight="1" x14ac:dyDescent="0.2">
      <c r="A130" s="150">
        <f t="shared" si="117"/>
        <v>79</v>
      </c>
      <c r="B130" s="134"/>
      <c r="C130" s="133"/>
      <c r="D130" s="134"/>
      <c r="E130" s="144"/>
      <c r="F130" s="147"/>
      <c r="G130" s="189">
        <f t="shared" si="111"/>
        <v>0</v>
      </c>
      <c r="H130" s="268" t="s">
        <v>89</v>
      </c>
      <c r="I130" s="144"/>
      <c r="J130" s="190"/>
      <c r="K130" s="189">
        <f t="shared" si="112"/>
        <v>0</v>
      </c>
      <c r="L130" s="138">
        <f t="shared" si="92"/>
        <v>0</v>
      </c>
      <c r="M130" s="139">
        <f t="shared" si="93"/>
        <v>0</v>
      </c>
      <c r="N130" s="109">
        <f t="shared" si="94"/>
        <v>0</v>
      </c>
      <c r="O130" s="46">
        <f t="shared" si="95"/>
        <v>0</v>
      </c>
      <c r="P130" s="54">
        <f t="shared" si="113"/>
        <v>0</v>
      </c>
      <c r="Q130" s="113">
        <f t="shared" si="91"/>
        <v>0</v>
      </c>
      <c r="R130" s="123">
        <f t="shared" si="96"/>
        <v>0</v>
      </c>
      <c r="S130" s="146">
        <f t="shared" si="114"/>
        <v>0</v>
      </c>
      <c r="T130" s="145" t="str">
        <f t="shared" si="115"/>
        <v/>
      </c>
      <c r="U130" s="146" t="str">
        <f t="shared" si="97"/>
        <v/>
      </c>
      <c r="V130" s="145" t="str">
        <f t="shared" si="98"/>
        <v/>
      </c>
      <c r="W130" s="145" t="str">
        <f t="shared" si="99"/>
        <v/>
      </c>
      <c r="X130" s="145" t="str">
        <f t="shared" si="100"/>
        <v/>
      </c>
      <c r="Y130" s="148" t="str">
        <f t="shared" si="101"/>
        <v/>
      </c>
      <c r="Z130" s="149" t="str">
        <f t="shared" si="102"/>
        <v/>
      </c>
      <c r="AA130" s="146" t="str">
        <f t="shared" si="103"/>
        <v/>
      </c>
      <c r="AB130" s="146">
        <f t="shared" si="104"/>
        <v>0</v>
      </c>
      <c r="AC130" s="145" t="str">
        <f t="shared" si="105"/>
        <v/>
      </c>
      <c r="AD130" s="145" t="str">
        <f t="shared" si="106"/>
        <v/>
      </c>
      <c r="AE130" s="146" t="str">
        <f t="shared" si="107"/>
        <v/>
      </c>
      <c r="AF130" s="146" t="str">
        <f t="shared" si="108"/>
        <v/>
      </c>
      <c r="AG130" s="105">
        <f t="shared" si="116"/>
        <v>0</v>
      </c>
      <c r="AH130" s="183">
        <f t="shared" si="109"/>
        <v>0</v>
      </c>
      <c r="AI130" s="218"/>
      <c r="AJ130" s="203">
        <f t="shared" si="110"/>
        <v>0</v>
      </c>
      <c r="AK130" s="427"/>
      <c r="AL130" s="420"/>
      <c r="AM130" s="420"/>
      <c r="AN130" s="421"/>
    </row>
    <row r="131" spans="1:40" s="57" customFormat="1" ht="18.75" hidden="1" customHeight="1" x14ac:dyDescent="0.2">
      <c r="A131" s="150">
        <f t="shared" si="117"/>
        <v>80</v>
      </c>
      <c r="B131" s="134"/>
      <c r="C131" s="133"/>
      <c r="D131" s="134"/>
      <c r="E131" s="144"/>
      <c r="F131" s="147"/>
      <c r="G131" s="189">
        <f t="shared" si="111"/>
        <v>0</v>
      </c>
      <c r="H131" s="268" t="s">
        <v>89</v>
      </c>
      <c r="I131" s="144"/>
      <c r="J131" s="190"/>
      <c r="K131" s="189">
        <f t="shared" si="112"/>
        <v>0</v>
      </c>
      <c r="L131" s="138">
        <f t="shared" si="92"/>
        <v>0</v>
      </c>
      <c r="M131" s="139">
        <f t="shared" si="93"/>
        <v>0</v>
      </c>
      <c r="N131" s="109">
        <f t="shared" si="94"/>
        <v>0</v>
      </c>
      <c r="O131" s="46">
        <f t="shared" si="95"/>
        <v>0</v>
      </c>
      <c r="P131" s="54">
        <f t="shared" si="113"/>
        <v>0</v>
      </c>
      <c r="Q131" s="113">
        <f t="shared" si="91"/>
        <v>0</v>
      </c>
      <c r="R131" s="123">
        <f t="shared" si="96"/>
        <v>0</v>
      </c>
      <c r="S131" s="146">
        <f t="shared" si="114"/>
        <v>0</v>
      </c>
      <c r="T131" s="145" t="str">
        <f t="shared" si="115"/>
        <v/>
      </c>
      <c r="U131" s="146" t="str">
        <f t="shared" si="97"/>
        <v/>
      </c>
      <c r="V131" s="145" t="str">
        <f t="shared" si="98"/>
        <v/>
      </c>
      <c r="W131" s="145" t="str">
        <f t="shared" si="99"/>
        <v/>
      </c>
      <c r="X131" s="145" t="str">
        <f t="shared" si="100"/>
        <v/>
      </c>
      <c r="Y131" s="148" t="str">
        <f t="shared" si="101"/>
        <v/>
      </c>
      <c r="Z131" s="149" t="str">
        <f t="shared" si="102"/>
        <v/>
      </c>
      <c r="AA131" s="146" t="str">
        <f t="shared" si="103"/>
        <v/>
      </c>
      <c r="AB131" s="146">
        <f t="shared" si="104"/>
        <v>0</v>
      </c>
      <c r="AC131" s="145" t="str">
        <f t="shared" si="105"/>
        <v/>
      </c>
      <c r="AD131" s="145" t="str">
        <f t="shared" si="106"/>
        <v/>
      </c>
      <c r="AE131" s="146" t="str">
        <f t="shared" si="107"/>
        <v/>
      </c>
      <c r="AF131" s="146" t="str">
        <f t="shared" si="108"/>
        <v/>
      </c>
      <c r="AG131" s="105">
        <f t="shared" si="116"/>
        <v>0</v>
      </c>
      <c r="AH131" s="183">
        <f t="shared" si="109"/>
        <v>0</v>
      </c>
      <c r="AI131" s="218"/>
      <c r="AJ131" s="203">
        <f t="shared" si="110"/>
        <v>0</v>
      </c>
      <c r="AK131" s="427"/>
      <c r="AL131" s="420"/>
      <c r="AM131" s="420"/>
      <c r="AN131" s="421"/>
    </row>
    <row r="132" spans="1:40" s="57" customFormat="1" ht="18.75" hidden="1" customHeight="1" x14ac:dyDescent="0.2">
      <c r="A132" s="150">
        <f t="shared" si="117"/>
        <v>81</v>
      </c>
      <c r="B132" s="134"/>
      <c r="C132" s="133"/>
      <c r="D132" s="134"/>
      <c r="E132" s="144"/>
      <c r="F132" s="147"/>
      <c r="G132" s="189">
        <f t="shared" si="111"/>
        <v>0</v>
      </c>
      <c r="H132" s="268" t="s">
        <v>89</v>
      </c>
      <c r="I132" s="144"/>
      <c r="J132" s="190"/>
      <c r="K132" s="189">
        <f t="shared" si="112"/>
        <v>0</v>
      </c>
      <c r="L132" s="138">
        <f t="shared" si="92"/>
        <v>0</v>
      </c>
      <c r="M132" s="139">
        <f t="shared" si="93"/>
        <v>0</v>
      </c>
      <c r="N132" s="109">
        <f t="shared" si="94"/>
        <v>0</v>
      </c>
      <c r="O132" s="46">
        <f t="shared" si="95"/>
        <v>0</v>
      </c>
      <c r="P132" s="54">
        <f t="shared" si="113"/>
        <v>0</v>
      </c>
      <c r="Q132" s="113">
        <f t="shared" si="91"/>
        <v>0</v>
      </c>
      <c r="R132" s="123">
        <f t="shared" si="96"/>
        <v>0</v>
      </c>
      <c r="S132" s="146">
        <f t="shared" si="114"/>
        <v>0</v>
      </c>
      <c r="T132" s="145" t="str">
        <f t="shared" si="115"/>
        <v/>
      </c>
      <c r="U132" s="146" t="str">
        <f t="shared" si="97"/>
        <v/>
      </c>
      <c r="V132" s="145" t="str">
        <f t="shared" si="98"/>
        <v/>
      </c>
      <c r="W132" s="145" t="str">
        <f t="shared" si="99"/>
        <v/>
      </c>
      <c r="X132" s="145" t="str">
        <f t="shared" si="100"/>
        <v/>
      </c>
      <c r="Y132" s="148" t="str">
        <f t="shared" si="101"/>
        <v/>
      </c>
      <c r="Z132" s="149" t="str">
        <f t="shared" si="102"/>
        <v/>
      </c>
      <c r="AA132" s="146" t="str">
        <f t="shared" si="103"/>
        <v/>
      </c>
      <c r="AB132" s="146">
        <f t="shared" si="104"/>
        <v>0</v>
      </c>
      <c r="AC132" s="145" t="str">
        <f t="shared" si="105"/>
        <v/>
      </c>
      <c r="AD132" s="145" t="str">
        <f t="shared" si="106"/>
        <v/>
      </c>
      <c r="AE132" s="146" t="str">
        <f t="shared" si="107"/>
        <v/>
      </c>
      <c r="AF132" s="146" t="str">
        <f t="shared" si="108"/>
        <v/>
      </c>
      <c r="AG132" s="105">
        <f t="shared" si="116"/>
        <v>0</v>
      </c>
      <c r="AH132" s="183">
        <f t="shared" si="109"/>
        <v>0</v>
      </c>
      <c r="AI132" s="218"/>
      <c r="AJ132" s="203">
        <f t="shared" si="110"/>
        <v>0</v>
      </c>
      <c r="AK132" s="427"/>
      <c r="AL132" s="420"/>
      <c r="AM132" s="420"/>
      <c r="AN132" s="421"/>
    </row>
    <row r="133" spans="1:40" s="57" customFormat="1" ht="18.75" hidden="1" customHeight="1" x14ac:dyDescent="0.2">
      <c r="A133" s="150">
        <f t="shared" si="117"/>
        <v>82</v>
      </c>
      <c r="B133" s="134"/>
      <c r="C133" s="133"/>
      <c r="D133" s="134"/>
      <c r="E133" s="144"/>
      <c r="F133" s="147"/>
      <c r="G133" s="189">
        <f t="shared" si="111"/>
        <v>0</v>
      </c>
      <c r="H133" s="268" t="s">
        <v>89</v>
      </c>
      <c r="I133" s="144"/>
      <c r="J133" s="190"/>
      <c r="K133" s="189">
        <f t="shared" si="112"/>
        <v>0</v>
      </c>
      <c r="L133" s="138">
        <f t="shared" si="92"/>
        <v>0</v>
      </c>
      <c r="M133" s="139">
        <f t="shared" si="93"/>
        <v>0</v>
      </c>
      <c r="N133" s="109">
        <f t="shared" si="94"/>
        <v>0</v>
      </c>
      <c r="O133" s="46">
        <f t="shared" si="95"/>
        <v>0</v>
      </c>
      <c r="P133" s="54">
        <f t="shared" si="113"/>
        <v>0</v>
      </c>
      <c r="Q133" s="113">
        <f t="shared" si="91"/>
        <v>0</v>
      </c>
      <c r="R133" s="123">
        <f t="shared" si="96"/>
        <v>0</v>
      </c>
      <c r="S133" s="146">
        <f t="shared" si="114"/>
        <v>0</v>
      </c>
      <c r="T133" s="145" t="str">
        <f t="shared" si="115"/>
        <v/>
      </c>
      <c r="U133" s="146" t="str">
        <f t="shared" si="97"/>
        <v/>
      </c>
      <c r="V133" s="145" t="str">
        <f t="shared" si="98"/>
        <v/>
      </c>
      <c r="W133" s="145" t="str">
        <f t="shared" si="99"/>
        <v/>
      </c>
      <c r="X133" s="145" t="str">
        <f t="shared" si="100"/>
        <v/>
      </c>
      <c r="Y133" s="148" t="str">
        <f t="shared" si="101"/>
        <v/>
      </c>
      <c r="Z133" s="149" t="str">
        <f t="shared" si="102"/>
        <v/>
      </c>
      <c r="AA133" s="146" t="str">
        <f t="shared" si="103"/>
        <v/>
      </c>
      <c r="AB133" s="146">
        <f t="shared" si="104"/>
        <v>0</v>
      </c>
      <c r="AC133" s="145" t="str">
        <f t="shared" si="105"/>
        <v/>
      </c>
      <c r="AD133" s="145" t="str">
        <f t="shared" si="106"/>
        <v/>
      </c>
      <c r="AE133" s="146" t="str">
        <f t="shared" si="107"/>
        <v/>
      </c>
      <c r="AF133" s="146" t="str">
        <f t="shared" si="108"/>
        <v/>
      </c>
      <c r="AG133" s="105">
        <f t="shared" si="116"/>
        <v>0</v>
      </c>
      <c r="AH133" s="183">
        <f t="shared" si="109"/>
        <v>0</v>
      </c>
      <c r="AI133" s="218"/>
      <c r="AJ133" s="203">
        <f t="shared" si="110"/>
        <v>0</v>
      </c>
      <c r="AK133" s="427"/>
      <c r="AL133" s="420"/>
      <c r="AM133" s="420"/>
      <c r="AN133" s="421"/>
    </row>
    <row r="134" spans="1:40" s="57" customFormat="1" ht="18.75" hidden="1" customHeight="1" x14ac:dyDescent="0.2">
      <c r="A134" s="150">
        <f t="shared" si="117"/>
        <v>83</v>
      </c>
      <c r="B134" s="134"/>
      <c r="C134" s="133"/>
      <c r="D134" s="134"/>
      <c r="E134" s="144"/>
      <c r="F134" s="147"/>
      <c r="G134" s="189">
        <f t="shared" si="111"/>
        <v>0</v>
      </c>
      <c r="H134" s="268" t="s">
        <v>89</v>
      </c>
      <c r="I134" s="144"/>
      <c r="J134" s="190"/>
      <c r="K134" s="189">
        <f t="shared" si="112"/>
        <v>0</v>
      </c>
      <c r="L134" s="138">
        <f t="shared" si="92"/>
        <v>0</v>
      </c>
      <c r="M134" s="139">
        <f t="shared" si="93"/>
        <v>0</v>
      </c>
      <c r="N134" s="109">
        <f t="shared" si="94"/>
        <v>0</v>
      </c>
      <c r="O134" s="46">
        <f t="shared" si="95"/>
        <v>0</v>
      </c>
      <c r="P134" s="54">
        <f t="shared" si="113"/>
        <v>0</v>
      </c>
      <c r="Q134" s="113">
        <f t="shared" si="91"/>
        <v>0</v>
      </c>
      <c r="R134" s="123">
        <f t="shared" si="96"/>
        <v>0</v>
      </c>
      <c r="S134" s="146">
        <f t="shared" si="114"/>
        <v>0</v>
      </c>
      <c r="T134" s="145" t="str">
        <f t="shared" si="115"/>
        <v/>
      </c>
      <c r="U134" s="146" t="str">
        <f t="shared" si="97"/>
        <v/>
      </c>
      <c r="V134" s="145" t="str">
        <f t="shared" si="98"/>
        <v/>
      </c>
      <c r="W134" s="145" t="str">
        <f t="shared" si="99"/>
        <v/>
      </c>
      <c r="X134" s="145" t="str">
        <f t="shared" si="100"/>
        <v/>
      </c>
      <c r="Y134" s="148" t="str">
        <f t="shared" si="101"/>
        <v/>
      </c>
      <c r="Z134" s="149" t="str">
        <f t="shared" si="102"/>
        <v/>
      </c>
      <c r="AA134" s="146" t="str">
        <f t="shared" si="103"/>
        <v/>
      </c>
      <c r="AB134" s="146">
        <f t="shared" si="104"/>
        <v>0</v>
      </c>
      <c r="AC134" s="145" t="str">
        <f t="shared" si="105"/>
        <v/>
      </c>
      <c r="AD134" s="145" t="str">
        <f t="shared" si="106"/>
        <v/>
      </c>
      <c r="AE134" s="146" t="str">
        <f t="shared" si="107"/>
        <v/>
      </c>
      <c r="AF134" s="146" t="str">
        <f t="shared" si="108"/>
        <v/>
      </c>
      <c r="AG134" s="105">
        <f t="shared" si="116"/>
        <v>0</v>
      </c>
      <c r="AH134" s="183">
        <f t="shared" si="109"/>
        <v>0</v>
      </c>
      <c r="AI134" s="218"/>
      <c r="AJ134" s="203">
        <f t="shared" si="110"/>
        <v>0</v>
      </c>
      <c r="AK134" s="427"/>
      <c r="AL134" s="420"/>
      <c r="AM134" s="420"/>
      <c r="AN134" s="421"/>
    </row>
    <row r="135" spans="1:40" s="57" customFormat="1" ht="18.75" hidden="1" customHeight="1" x14ac:dyDescent="0.2">
      <c r="A135" s="150">
        <f t="shared" si="117"/>
        <v>84</v>
      </c>
      <c r="B135" s="134"/>
      <c r="C135" s="133"/>
      <c r="D135" s="134"/>
      <c r="E135" s="144"/>
      <c r="F135" s="147"/>
      <c r="G135" s="189">
        <f t="shared" si="111"/>
        <v>0</v>
      </c>
      <c r="H135" s="268" t="s">
        <v>89</v>
      </c>
      <c r="I135" s="144"/>
      <c r="J135" s="190"/>
      <c r="K135" s="189">
        <f t="shared" si="112"/>
        <v>0</v>
      </c>
      <c r="L135" s="138">
        <f t="shared" si="92"/>
        <v>0</v>
      </c>
      <c r="M135" s="139">
        <f t="shared" si="93"/>
        <v>0</v>
      </c>
      <c r="N135" s="109">
        <f t="shared" si="94"/>
        <v>0</v>
      </c>
      <c r="O135" s="46">
        <f t="shared" si="95"/>
        <v>0</v>
      </c>
      <c r="P135" s="54">
        <f t="shared" si="113"/>
        <v>0</v>
      </c>
      <c r="Q135" s="113">
        <f t="shared" si="91"/>
        <v>0</v>
      </c>
      <c r="R135" s="123">
        <f t="shared" si="96"/>
        <v>0</v>
      </c>
      <c r="S135" s="146">
        <f t="shared" si="114"/>
        <v>0</v>
      </c>
      <c r="T135" s="145" t="str">
        <f t="shared" si="115"/>
        <v/>
      </c>
      <c r="U135" s="146" t="str">
        <f t="shared" si="97"/>
        <v/>
      </c>
      <c r="V135" s="145" t="str">
        <f t="shared" si="98"/>
        <v/>
      </c>
      <c r="W135" s="145" t="str">
        <f t="shared" si="99"/>
        <v/>
      </c>
      <c r="X135" s="145" t="str">
        <f t="shared" si="100"/>
        <v/>
      </c>
      <c r="Y135" s="148" t="str">
        <f t="shared" si="101"/>
        <v/>
      </c>
      <c r="Z135" s="149" t="str">
        <f t="shared" si="102"/>
        <v/>
      </c>
      <c r="AA135" s="146" t="str">
        <f t="shared" si="103"/>
        <v/>
      </c>
      <c r="AB135" s="146">
        <f t="shared" si="104"/>
        <v>0</v>
      </c>
      <c r="AC135" s="145" t="str">
        <f t="shared" si="105"/>
        <v/>
      </c>
      <c r="AD135" s="145" t="str">
        <f t="shared" si="106"/>
        <v/>
      </c>
      <c r="AE135" s="146" t="str">
        <f t="shared" si="107"/>
        <v/>
      </c>
      <c r="AF135" s="146" t="str">
        <f t="shared" si="108"/>
        <v/>
      </c>
      <c r="AG135" s="105">
        <f t="shared" si="116"/>
        <v>0</v>
      </c>
      <c r="AH135" s="183">
        <f t="shared" si="109"/>
        <v>0</v>
      </c>
      <c r="AI135" s="218"/>
      <c r="AJ135" s="203">
        <f t="shared" si="110"/>
        <v>0</v>
      </c>
      <c r="AK135" s="427"/>
      <c r="AL135" s="420"/>
      <c r="AM135" s="420"/>
      <c r="AN135" s="421"/>
    </row>
    <row r="136" spans="1:40" s="57" customFormat="1" ht="18.75" hidden="1" customHeight="1" x14ac:dyDescent="0.2">
      <c r="A136" s="150">
        <f t="shared" si="117"/>
        <v>85</v>
      </c>
      <c r="B136" s="134"/>
      <c r="C136" s="133"/>
      <c r="D136" s="134"/>
      <c r="E136" s="144"/>
      <c r="F136" s="147"/>
      <c r="G136" s="189">
        <f t="shared" si="111"/>
        <v>0</v>
      </c>
      <c r="H136" s="268" t="s">
        <v>89</v>
      </c>
      <c r="I136" s="144"/>
      <c r="J136" s="190"/>
      <c r="K136" s="189">
        <f t="shared" si="112"/>
        <v>0</v>
      </c>
      <c r="L136" s="138">
        <f t="shared" si="92"/>
        <v>0</v>
      </c>
      <c r="M136" s="139">
        <f t="shared" si="93"/>
        <v>0</v>
      </c>
      <c r="N136" s="109">
        <f t="shared" si="94"/>
        <v>0</v>
      </c>
      <c r="O136" s="46">
        <f t="shared" si="95"/>
        <v>0</v>
      </c>
      <c r="P136" s="54">
        <f t="shared" si="113"/>
        <v>0</v>
      </c>
      <c r="Q136" s="113">
        <f t="shared" si="91"/>
        <v>0</v>
      </c>
      <c r="R136" s="123">
        <f t="shared" si="96"/>
        <v>0</v>
      </c>
      <c r="S136" s="146">
        <f t="shared" si="114"/>
        <v>0</v>
      </c>
      <c r="T136" s="145" t="str">
        <f t="shared" si="115"/>
        <v/>
      </c>
      <c r="U136" s="146" t="str">
        <f t="shared" si="97"/>
        <v/>
      </c>
      <c r="V136" s="145" t="str">
        <f t="shared" si="98"/>
        <v/>
      </c>
      <c r="W136" s="145" t="str">
        <f t="shared" si="99"/>
        <v/>
      </c>
      <c r="X136" s="145" t="str">
        <f t="shared" si="100"/>
        <v/>
      </c>
      <c r="Y136" s="148" t="str">
        <f t="shared" si="101"/>
        <v/>
      </c>
      <c r="Z136" s="149" t="str">
        <f t="shared" si="102"/>
        <v/>
      </c>
      <c r="AA136" s="146" t="str">
        <f t="shared" si="103"/>
        <v/>
      </c>
      <c r="AB136" s="146">
        <f t="shared" si="104"/>
        <v>0</v>
      </c>
      <c r="AC136" s="145" t="str">
        <f t="shared" si="105"/>
        <v/>
      </c>
      <c r="AD136" s="145" t="str">
        <f t="shared" si="106"/>
        <v/>
      </c>
      <c r="AE136" s="146" t="str">
        <f t="shared" si="107"/>
        <v/>
      </c>
      <c r="AF136" s="146" t="str">
        <f t="shared" si="108"/>
        <v/>
      </c>
      <c r="AG136" s="105">
        <f t="shared" si="116"/>
        <v>0</v>
      </c>
      <c r="AH136" s="183">
        <f t="shared" si="109"/>
        <v>0</v>
      </c>
      <c r="AI136" s="218"/>
      <c r="AJ136" s="203">
        <f t="shared" si="110"/>
        <v>0</v>
      </c>
      <c r="AK136" s="427"/>
      <c r="AL136" s="420"/>
      <c r="AM136" s="420"/>
      <c r="AN136" s="421"/>
    </row>
    <row r="137" spans="1:40" s="57" customFormat="1" ht="18.75" hidden="1" customHeight="1" x14ac:dyDescent="0.2">
      <c r="A137" s="150">
        <f t="shared" si="117"/>
        <v>86</v>
      </c>
      <c r="B137" s="134"/>
      <c r="C137" s="133"/>
      <c r="D137" s="134"/>
      <c r="E137" s="144"/>
      <c r="F137" s="147"/>
      <c r="G137" s="189">
        <f t="shared" si="111"/>
        <v>0</v>
      </c>
      <c r="H137" s="268" t="s">
        <v>89</v>
      </c>
      <c r="I137" s="144"/>
      <c r="J137" s="190"/>
      <c r="K137" s="189">
        <f t="shared" si="112"/>
        <v>0</v>
      </c>
      <c r="L137" s="138">
        <f t="shared" si="92"/>
        <v>0</v>
      </c>
      <c r="M137" s="139">
        <f t="shared" si="93"/>
        <v>0</v>
      </c>
      <c r="N137" s="109">
        <f t="shared" si="94"/>
        <v>0</v>
      </c>
      <c r="O137" s="46">
        <f t="shared" si="95"/>
        <v>0</v>
      </c>
      <c r="P137" s="54">
        <f t="shared" si="113"/>
        <v>0</v>
      </c>
      <c r="Q137" s="113">
        <f t="shared" si="91"/>
        <v>0</v>
      </c>
      <c r="R137" s="123">
        <f t="shared" si="96"/>
        <v>0</v>
      </c>
      <c r="S137" s="146">
        <f t="shared" si="114"/>
        <v>0</v>
      </c>
      <c r="T137" s="145" t="str">
        <f t="shared" si="115"/>
        <v/>
      </c>
      <c r="U137" s="146" t="str">
        <f t="shared" si="97"/>
        <v/>
      </c>
      <c r="V137" s="145" t="str">
        <f t="shared" si="98"/>
        <v/>
      </c>
      <c r="W137" s="145" t="str">
        <f t="shared" si="99"/>
        <v/>
      </c>
      <c r="X137" s="145" t="str">
        <f t="shared" si="100"/>
        <v/>
      </c>
      <c r="Y137" s="148" t="str">
        <f t="shared" si="101"/>
        <v/>
      </c>
      <c r="Z137" s="149" t="str">
        <f t="shared" si="102"/>
        <v/>
      </c>
      <c r="AA137" s="146" t="str">
        <f t="shared" si="103"/>
        <v/>
      </c>
      <c r="AB137" s="146">
        <f t="shared" si="104"/>
        <v>0</v>
      </c>
      <c r="AC137" s="145" t="str">
        <f t="shared" si="105"/>
        <v/>
      </c>
      <c r="AD137" s="145" t="str">
        <f t="shared" si="106"/>
        <v/>
      </c>
      <c r="AE137" s="146" t="str">
        <f t="shared" si="107"/>
        <v/>
      </c>
      <c r="AF137" s="146" t="str">
        <f t="shared" si="108"/>
        <v/>
      </c>
      <c r="AG137" s="105">
        <f t="shared" si="116"/>
        <v>0</v>
      </c>
      <c r="AH137" s="183">
        <f t="shared" si="109"/>
        <v>0</v>
      </c>
      <c r="AI137" s="218"/>
      <c r="AJ137" s="203">
        <f t="shared" si="110"/>
        <v>0</v>
      </c>
      <c r="AK137" s="427"/>
      <c r="AL137" s="420"/>
      <c r="AM137" s="420"/>
      <c r="AN137" s="421"/>
    </row>
    <row r="138" spans="1:40" s="57" customFormat="1" ht="18.75" hidden="1" customHeight="1" x14ac:dyDescent="0.2">
      <c r="A138" s="150">
        <f t="shared" si="117"/>
        <v>87</v>
      </c>
      <c r="B138" s="134"/>
      <c r="C138" s="133"/>
      <c r="D138" s="134"/>
      <c r="E138" s="144"/>
      <c r="F138" s="147"/>
      <c r="G138" s="189">
        <f t="shared" si="111"/>
        <v>0</v>
      </c>
      <c r="H138" s="268" t="s">
        <v>89</v>
      </c>
      <c r="I138" s="144"/>
      <c r="J138" s="190"/>
      <c r="K138" s="189">
        <f t="shared" si="112"/>
        <v>0</v>
      </c>
      <c r="L138" s="138">
        <f t="shared" si="92"/>
        <v>0</v>
      </c>
      <c r="M138" s="139">
        <f t="shared" si="93"/>
        <v>0</v>
      </c>
      <c r="N138" s="109">
        <f t="shared" si="94"/>
        <v>0</v>
      </c>
      <c r="O138" s="46">
        <f t="shared" si="95"/>
        <v>0</v>
      </c>
      <c r="P138" s="54">
        <f t="shared" si="113"/>
        <v>0</v>
      </c>
      <c r="Q138" s="113">
        <f t="shared" si="91"/>
        <v>0</v>
      </c>
      <c r="R138" s="123">
        <f t="shared" si="96"/>
        <v>0</v>
      </c>
      <c r="S138" s="146">
        <f t="shared" si="114"/>
        <v>0</v>
      </c>
      <c r="T138" s="145" t="str">
        <f t="shared" si="115"/>
        <v/>
      </c>
      <c r="U138" s="146" t="str">
        <f t="shared" si="97"/>
        <v/>
      </c>
      <c r="V138" s="145" t="str">
        <f t="shared" si="98"/>
        <v/>
      </c>
      <c r="W138" s="145" t="str">
        <f t="shared" si="99"/>
        <v/>
      </c>
      <c r="X138" s="145" t="str">
        <f t="shared" si="100"/>
        <v/>
      </c>
      <c r="Y138" s="148" t="str">
        <f t="shared" si="101"/>
        <v/>
      </c>
      <c r="Z138" s="149" t="str">
        <f t="shared" si="102"/>
        <v/>
      </c>
      <c r="AA138" s="146" t="str">
        <f t="shared" si="103"/>
        <v/>
      </c>
      <c r="AB138" s="146">
        <f t="shared" si="104"/>
        <v>0</v>
      </c>
      <c r="AC138" s="145" t="str">
        <f t="shared" si="105"/>
        <v/>
      </c>
      <c r="AD138" s="145" t="str">
        <f t="shared" si="106"/>
        <v/>
      </c>
      <c r="AE138" s="146" t="str">
        <f t="shared" si="107"/>
        <v/>
      </c>
      <c r="AF138" s="146" t="str">
        <f t="shared" si="108"/>
        <v/>
      </c>
      <c r="AG138" s="105">
        <f t="shared" si="116"/>
        <v>0</v>
      </c>
      <c r="AH138" s="183">
        <f t="shared" si="109"/>
        <v>0</v>
      </c>
      <c r="AI138" s="218"/>
      <c r="AJ138" s="203">
        <f t="shared" si="110"/>
        <v>0</v>
      </c>
      <c r="AK138" s="427"/>
      <c r="AL138" s="420"/>
      <c r="AM138" s="420"/>
      <c r="AN138" s="421"/>
    </row>
    <row r="139" spans="1:40" s="57" customFormat="1" ht="18.75" hidden="1" customHeight="1" x14ac:dyDescent="0.2">
      <c r="A139" s="150">
        <f t="shared" si="117"/>
        <v>88</v>
      </c>
      <c r="B139" s="134"/>
      <c r="C139" s="133"/>
      <c r="D139" s="134"/>
      <c r="E139" s="144"/>
      <c r="F139" s="147"/>
      <c r="G139" s="189">
        <f t="shared" si="111"/>
        <v>0</v>
      </c>
      <c r="H139" s="268" t="s">
        <v>89</v>
      </c>
      <c r="I139" s="144"/>
      <c r="J139" s="190"/>
      <c r="K139" s="189">
        <f t="shared" si="112"/>
        <v>0</v>
      </c>
      <c r="L139" s="138">
        <f t="shared" si="92"/>
        <v>0</v>
      </c>
      <c r="M139" s="139">
        <f t="shared" si="93"/>
        <v>0</v>
      </c>
      <c r="N139" s="109">
        <f t="shared" si="94"/>
        <v>0</v>
      </c>
      <c r="O139" s="46">
        <f t="shared" si="95"/>
        <v>0</v>
      </c>
      <c r="P139" s="54">
        <f t="shared" si="113"/>
        <v>0</v>
      </c>
      <c r="Q139" s="113">
        <f t="shared" si="91"/>
        <v>0</v>
      </c>
      <c r="R139" s="123">
        <f t="shared" si="96"/>
        <v>0</v>
      </c>
      <c r="S139" s="146">
        <f t="shared" si="114"/>
        <v>0</v>
      </c>
      <c r="T139" s="145" t="str">
        <f t="shared" si="115"/>
        <v/>
      </c>
      <c r="U139" s="146" t="str">
        <f t="shared" si="97"/>
        <v/>
      </c>
      <c r="V139" s="145" t="str">
        <f t="shared" si="98"/>
        <v/>
      </c>
      <c r="W139" s="145" t="str">
        <f t="shared" si="99"/>
        <v/>
      </c>
      <c r="X139" s="145" t="str">
        <f t="shared" si="100"/>
        <v/>
      </c>
      <c r="Y139" s="148" t="str">
        <f t="shared" si="101"/>
        <v/>
      </c>
      <c r="Z139" s="149" t="str">
        <f t="shared" si="102"/>
        <v/>
      </c>
      <c r="AA139" s="146" t="str">
        <f t="shared" si="103"/>
        <v/>
      </c>
      <c r="AB139" s="146">
        <f t="shared" si="104"/>
        <v>0</v>
      </c>
      <c r="AC139" s="145" t="str">
        <f t="shared" si="105"/>
        <v/>
      </c>
      <c r="AD139" s="145" t="str">
        <f t="shared" si="106"/>
        <v/>
      </c>
      <c r="AE139" s="146" t="str">
        <f t="shared" si="107"/>
        <v/>
      </c>
      <c r="AF139" s="146" t="str">
        <f t="shared" si="108"/>
        <v/>
      </c>
      <c r="AG139" s="105">
        <f t="shared" si="116"/>
        <v>0</v>
      </c>
      <c r="AH139" s="183">
        <f t="shared" si="109"/>
        <v>0</v>
      </c>
      <c r="AI139" s="218"/>
      <c r="AJ139" s="203">
        <f t="shared" si="110"/>
        <v>0</v>
      </c>
      <c r="AK139" s="427"/>
      <c r="AL139" s="420"/>
      <c r="AM139" s="420"/>
      <c r="AN139" s="421"/>
    </row>
    <row r="140" spans="1:40" s="57" customFormat="1" ht="18.75" hidden="1" customHeight="1" x14ac:dyDescent="0.2">
      <c r="A140" s="150">
        <f t="shared" si="117"/>
        <v>89</v>
      </c>
      <c r="B140" s="134"/>
      <c r="C140" s="133"/>
      <c r="D140" s="134"/>
      <c r="E140" s="144"/>
      <c r="F140" s="147"/>
      <c r="G140" s="189">
        <f t="shared" si="111"/>
        <v>0</v>
      </c>
      <c r="H140" s="268" t="s">
        <v>89</v>
      </c>
      <c r="I140" s="144"/>
      <c r="J140" s="190"/>
      <c r="K140" s="189">
        <f t="shared" si="112"/>
        <v>0</v>
      </c>
      <c r="L140" s="138">
        <f t="shared" si="92"/>
        <v>0</v>
      </c>
      <c r="M140" s="139">
        <f t="shared" si="93"/>
        <v>0</v>
      </c>
      <c r="N140" s="109">
        <f t="shared" si="94"/>
        <v>0</v>
      </c>
      <c r="O140" s="46">
        <f t="shared" si="95"/>
        <v>0</v>
      </c>
      <c r="P140" s="54">
        <f t="shared" si="113"/>
        <v>0</v>
      </c>
      <c r="Q140" s="113">
        <f t="shared" si="91"/>
        <v>0</v>
      </c>
      <c r="R140" s="123">
        <f t="shared" si="96"/>
        <v>0</v>
      </c>
      <c r="S140" s="146">
        <f t="shared" si="114"/>
        <v>0</v>
      </c>
      <c r="T140" s="145" t="str">
        <f t="shared" si="115"/>
        <v/>
      </c>
      <c r="U140" s="146" t="str">
        <f t="shared" si="97"/>
        <v/>
      </c>
      <c r="V140" s="145" t="str">
        <f t="shared" si="98"/>
        <v/>
      </c>
      <c r="W140" s="145" t="str">
        <f t="shared" si="99"/>
        <v/>
      </c>
      <c r="X140" s="145" t="str">
        <f t="shared" si="100"/>
        <v/>
      </c>
      <c r="Y140" s="148" t="str">
        <f t="shared" si="101"/>
        <v/>
      </c>
      <c r="Z140" s="149" t="str">
        <f t="shared" si="102"/>
        <v/>
      </c>
      <c r="AA140" s="146" t="str">
        <f t="shared" si="103"/>
        <v/>
      </c>
      <c r="AB140" s="146">
        <f t="shared" si="104"/>
        <v>0</v>
      </c>
      <c r="AC140" s="145" t="str">
        <f t="shared" si="105"/>
        <v/>
      </c>
      <c r="AD140" s="145" t="str">
        <f t="shared" si="106"/>
        <v/>
      </c>
      <c r="AE140" s="146" t="str">
        <f t="shared" si="107"/>
        <v/>
      </c>
      <c r="AF140" s="146" t="str">
        <f t="shared" si="108"/>
        <v/>
      </c>
      <c r="AG140" s="105">
        <f t="shared" si="116"/>
        <v>0</v>
      </c>
      <c r="AH140" s="183">
        <f t="shared" si="109"/>
        <v>0</v>
      </c>
      <c r="AI140" s="218"/>
      <c r="AJ140" s="203">
        <f t="shared" si="110"/>
        <v>0</v>
      </c>
      <c r="AK140" s="427"/>
      <c r="AL140" s="420"/>
      <c r="AM140" s="420"/>
      <c r="AN140" s="421"/>
    </row>
    <row r="141" spans="1:40" s="57" customFormat="1" ht="18.75" hidden="1" customHeight="1" x14ac:dyDescent="0.2">
      <c r="A141" s="150">
        <f t="shared" si="117"/>
        <v>90</v>
      </c>
      <c r="B141" s="134"/>
      <c r="C141" s="133"/>
      <c r="D141" s="134"/>
      <c r="E141" s="144"/>
      <c r="F141" s="147"/>
      <c r="G141" s="189">
        <f t="shared" si="111"/>
        <v>0</v>
      </c>
      <c r="H141" s="268" t="s">
        <v>89</v>
      </c>
      <c r="I141" s="144"/>
      <c r="J141" s="190"/>
      <c r="K141" s="189">
        <f t="shared" si="112"/>
        <v>0</v>
      </c>
      <c r="L141" s="138">
        <f t="shared" ref="L141:L151" si="118">IF(I141&gt;=E141,I141,E141)</f>
        <v>0</v>
      </c>
      <c r="M141" s="139">
        <f t="shared" si="93"/>
        <v>0</v>
      </c>
      <c r="N141" s="109">
        <f t="shared" ref="N141:N151" si="119">IF(J141&lt;=F141,J141,F141)</f>
        <v>0</v>
      </c>
      <c r="O141" s="46">
        <f t="shared" ref="O141:O151" si="120">IF($K$6&lt;=N141,$K$6,N141)</f>
        <v>0</v>
      </c>
      <c r="P141" s="54">
        <f t="shared" si="113"/>
        <v>0</v>
      </c>
      <c r="Q141" s="113">
        <f t="shared" si="91"/>
        <v>0</v>
      </c>
      <c r="R141" s="123">
        <f t="shared" ref="R141:R151" si="121">SUM(S141:Z141)</f>
        <v>0</v>
      </c>
      <c r="S141" s="146">
        <f t="shared" si="114"/>
        <v>0</v>
      </c>
      <c r="T141" s="145" t="str">
        <f t="shared" si="115"/>
        <v/>
      </c>
      <c r="U141" s="146" t="str">
        <f t="shared" si="97"/>
        <v/>
      </c>
      <c r="V141" s="145" t="str">
        <f t="shared" si="98"/>
        <v/>
      </c>
      <c r="W141" s="145" t="str">
        <f t="shared" si="99"/>
        <v/>
      </c>
      <c r="X141" s="145" t="str">
        <f t="shared" si="100"/>
        <v/>
      </c>
      <c r="Y141" s="148" t="str">
        <f t="shared" si="101"/>
        <v/>
      </c>
      <c r="Z141" s="149" t="str">
        <f t="shared" si="102"/>
        <v/>
      </c>
      <c r="AA141" s="146" t="str">
        <f t="shared" si="103"/>
        <v/>
      </c>
      <c r="AB141" s="146">
        <f t="shared" si="104"/>
        <v>0</v>
      </c>
      <c r="AC141" s="145" t="str">
        <f t="shared" si="105"/>
        <v/>
      </c>
      <c r="AD141" s="145" t="str">
        <f t="shared" si="106"/>
        <v/>
      </c>
      <c r="AE141" s="146" t="str">
        <f t="shared" si="107"/>
        <v/>
      </c>
      <c r="AF141" s="146" t="str">
        <f t="shared" si="108"/>
        <v/>
      </c>
      <c r="AG141" s="105">
        <f t="shared" si="116"/>
        <v>0</v>
      </c>
      <c r="AH141" s="183">
        <f t="shared" ref="AH141:AH151" si="122">IF(AG141&lt;0,0,AG141)</f>
        <v>0</v>
      </c>
      <c r="AI141" s="218"/>
      <c r="AJ141" s="203">
        <f t="shared" si="110"/>
        <v>0</v>
      </c>
      <c r="AK141" s="427"/>
      <c r="AL141" s="420"/>
      <c r="AM141" s="420"/>
      <c r="AN141" s="421"/>
    </row>
    <row r="142" spans="1:40" s="57" customFormat="1" ht="18.75" hidden="1" customHeight="1" x14ac:dyDescent="0.2">
      <c r="A142" s="150">
        <f t="shared" si="117"/>
        <v>91</v>
      </c>
      <c r="B142" s="134"/>
      <c r="C142" s="133"/>
      <c r="D142" s="134"/>
      <c r="E142" s="144"/>
      <c r="F142" s="147"/>
      <c r="G142" s="189">
        <f t="shared" si="111"/>
        <v>0</v>
      </c>
      <c r="H142" s="268" t="s">
        <v>89</v>
      </c>
      <c r="I142" s="144"/>
      <c r="J142" s="190"/>
      <c r="K142" s="189">
        <f t="shared" si="112"/>
        <v>0</v>
      </c>
      <c r="L142" s="138">
        <f t="shared" si="118"/>
        <v>0</v>
      </c>
      <c r="M142" s="139">
        <f t="shared" si="93"/>
        <v>0</v>
      </c>
      <c r="N142" s="109">
        <f t="shared" si="119"/>
        <v>0</v>
      </c>
      <c r="O142" s="46">
        <f t="shared" si="120"/>
        <v>0</v>
      </c>
      <c r="P142" s="54">
        <f t="shared" si="113"/>
        <v>0</v>
      </c>
      <c r="Q142" s="113">
        <f t="shared" si="91"/>
        <v>0</v>
      </c>
      <c r="R142" s="123">
        <f t="shared" si="121"/>
        <v>0</v>
      </c>
      <c r="S142" s="146">
        <f t="shared" si="114"/>
        <v>0</v>
      </c>
      <c r="T142" s="145" t="str">
        <f t="shared" si="115"/>
        <v/>
      </c>
      <c r="U142" s="146" t="str">
        <f t="shared" si="97"/>
        <v/>
      </c>
      <c r="V142" s="145" t="str">
        <f t="shared" si="98"/>
        <v/>
      </c>
      <c r="W142" s="145" t="str">
        <f t="shared" si="99"/>
        <v/>
      </c>
      <c r="X142" s="145" t="str">
        <f t="shared" si="100"/>
        <v/>
      </c>
      <c r="Y142" s="148" t="str">
        <f t="shared" si="101"/>
        <v/>
      </c>
      <c r="Z142" s="149" t="str">
        <f t="shared" si="102"/>
        <v/>
      </c>
      <c r="AA142" s="146" t="str">
        <f t="shared" si="103"/>
        <v/>
      </c>
      <c r="AB142" s="146">
        <f t="shared" si="104"/>
        <v>0</v>
      </c>
      <c r="AC142" s="145" t="str">
        <f t="shared" si="105"/>
        <v/>
      </c>
      <c r="AD142" s="145" t="str">
        <f t="shared" si="106"/>
        <v/>
      </c>
      <c r="AE142" s="146" t="str">
        <f t="shared" si="107"/>
        <v/>
      </c>
      <c r="AF142" s="146" t="str">
        <f t="shared" si="108"/>
        <v/>
      </c>
      <c r="AG142" s="105">
        <f t="shared" si="116"/>
        <v>0</v>
      </c>
      <c r="AH142" s="183">
        <f t="shared" si="122"/>
        <v>0</v>
      </c>
      <c r="AI142" s="218"/>
      <c r="AJ142" s="203">
        <f t="shared" si="110"/>
        <v>0</v>
      </c>
      <c r="AK142" s="427"/>
      <c r="AL142" s="420"/>
      <c r="AM142" s="420"/>
      <c r="AN142" s="421"/>
    </row>
    <row r="143" spans="1:40" s="57" customFormat="1" ht="18.75" hidden="1" customHeight="1" x14ac:dyDescent="0.2">
      <c r="A143" s="150">
        <f t="shared" si="117"/>
        <v>92</v>
      </c>
      <c r="B143" s="134"/>
      <c r="C143" s="133"/>
      <c r="D143" s="134"/>
      <c r="E143" s="144"/>
      <c r="F143" s="147"/>
      <c r="G143" s="189">
        <f t="shared" si="111"/>
        <v>0</v>
      </c>
      <c r="H143" s="268" t="s">
        <v>89</v>
      </c>
      <c r="I143" s="144"/>
      <c r="J143" s="190"/>
      <c r="K143" s="189">
        <f t="shared" si="112"/>
        <v>0</v>
      </c>
      <c r="L143" s="138">
        <f t="shared" si="118"/>
        <v>0</v>
      </c>
      <c r="M143" s="139">
        <f t="shared" si="93"/>
        <v>0</v>
      </c>
      <c r="N143" s="109">
        <f t="shared" si="119"/>
        <v>0</v>
      </c>
      <c r="O143" s="46">
        <f t="shared" si="120"/>
        <v>0</v>
      </c>
      <c r="P143" s="54">
        <f t="shared" si="113"/>
        <v>0</v>
      </c>
      <c r="Q143" s="113">
        <f t="shared" si="91"/>
        <v>0</v>
      </c>
      <c r="R143" s="123">
        <f t="shared" si="121"/>
        <v>0</v>
      </c>
      <c r="S143" s="146">
        <f t="shared" si="114"/>
        <v>0</v>
      </c>
      <c r="T143" s="145" t="str">
        <f t="shared" si="115"/>
        <v/>
      </c>
      <c r="U143" s="146" t="str">
        <f t="shared" si="97"/>
        <v/>
      </c>
      <c r="V143" s="145" t="str">
        <f t="shared" si="98"/>
        <v/>
      </c>
      <c r="W143" s="145" t="str">
        <f t="shared" si="99"/>
        <v/>
      </c>
      <c r="X143" s="145" t="str">
        <f t="shared" si="100"/>
        <v/>
      </c>
      <c r="Y143" s="148" t="str">
        <f t="shared" si="101"/>
        <v/>
      </c>
      <c r="Z143" s="149" t="str">
        <f t="shared" si="102"/>
        <v/>
      </c>
      <c r="AA143" s="146" t="str">
        <f t="shared" si="103"/>
        <v/>
      </c>
      <c r="AB143" s="146">
        <f t="shared" si="104"/>
        <v>0</v>
      </c>
      <c r="AC143" s="145" t="str">
        <f t="shared" si="105"/>
        <v/>
      </c>
      <c r="AD143" s="145" t="str">
        <f t="shared" si="106"/>
        <v/>
      </c>
      <c r="AE143" s="146" t="str">
        <f t="shared" si="107"/>
        <v/>
      </c>
      <c r="AF143" s="146" t="str">
        <f t="shared" si="108"/>
        <v/>
      </c>
      <c r="AG143" s="105">
        <f t="shared" si="116"/>
        <v>0</v>
      </c>
      <c r="AH143" s="183">
        <f t="shared" si="122"/>
        <v>0</v>
      </c>
      <c r="AI143" s="218"/>
      <c r="AJ143" s="203">
        <f t="shared" si="110"/>
        <v>0</v>
      </c>
      <c r="AK143" s="427"/>
      <c r="AL143" s="420"/>
      <c r="AM143" s="420"/>
      <c r="AN143" s="421"/>
    </row>
    <row r="144" spans="1:40" s="57" customFormat="1" ht="18.75" hidden="1" customHeight="1" x14ac:dyDescent="0.2">
      <c r="A144" s="150">
        <f t="shared" si="117"/>
        <v>93</v>
      </c>
      <c r="B144" s="134"/>
      <c r="C144" s="133"/>
      <c r="D144" s="134"/>
      <c r="E144" s="144"/>
      <c r="F144" s="147"/>
      <c r="G144" s="189">
        <f t="shared" si="111"/>
        <v>0</v>
      </c>
      <c r="H144" s="268" t="s">
        <v>89</v>
      </c>
      <c r="I144" s="144"/>
      <c r="J144" s="190"/>
      <c r="K144" s="189">
        <f t="shared" si="112"/>
        <v>0</v>
      </c>
      <c r="L144" s="138">
        <f t="shared" si="118"/>
        <v>0</v>
      </c>
      <c r="M144" s="139">
        <f t="shared" si="93"/>
        <v>0</v>
      </c>
      <c r="N144" s="109">
        <f t="shared" si="119"/>
        <v>0</v>
      </c>
      <c r="O144" s="46">
        <f t="shared" si="120"/>
        <v>0</v>
      </c>
      <c r="P144" s="54">
        <f t="shared" si="113"/>
        <v>0</v>
      </c>
      <c r="Q144" s="113">
        <f t="shared" si="91"/>
        <v>0</v>
      </c>
      <c r="R144" s="123">
        <f t="shared" si="121"/>
        <v>0</v>
      </c>
      <c r="S144" s="146">
        <f t="shared" si="114"/>
        <v>0</v>
      </c>
      <c r="T144" s="145" t="str">
        <f t="shared" si="115"/>
        <v/>
      </c>
      <c r="U144" s="146" t="str">
        <f t="shared" si="97"/>
        <v/>
      </c>
      <c r="V144" s="145" t="str">
        <f t="shared" si="98"/>
        <v/>
      </c>
      <c r="W144" s="145" t="str">
        <f t="shared" si="99"/>
        <v/>
      </c>
      <c r="X144" s="145" t="str">
        <f t="shared" si="100"/>
        <v/>
      </c>
      <c r="Y144" s="148" t="str">
        <f t="shared" si="101"/>
        <v/>
      </c>
      <c r="Z144" s="149" t="str">
        <f t="shared" si="102"/>
        <v/>
      </c>
      <c r="AA144" s="146" t="str">
        <f t="shared" si="103"/>
        <v/>
      </c>
      <c r="AB144" s="146">
        <f t="shared" si="104"/>
        <v>0</v>
      </c>
      <c r="AC144" s="145" t="str">
        <f t="shared" si="105"/>
        <v/>
      </c>
      <c r="AD144" s="145" t="str">
        <f t="shared" si="106"/>
        <v/>
      </c>
      <c r="AE144" s="146" t="str">
        <f t="shared" si="107"/>
        <v/>
      </c>
      <c r="AF144" s="146" t="str">
        <f t="shared" si="108"/>
        <v/>
      </c>
      <c r="AG144" s="105">
        <f t="shared" si="116"/>
        <v>0</v>
      </c>
      <c r="AH144" s="183">
        <f t="shared" si="122"/>
        <v>0</v>
      </c>
      <c r="AI144" s="218"/>
      <c r="AJ144" s="203">
        <f t="shared" si="110"/>
        <v>0</v>
      </c>
      <c r="AK144" s="427"/>
      <c r="AL144" s="420"/>
      <c r="AM144" s="420"/>
      <c r="AN144" s="421"/>
    </row>
    <row r="145" spans="1:40" s="57" customFormat="1" ht="18.75" hidden="1" customHeight="1" x14ac:dyDescent="0.2">
      <c r="A145" s="150">
        <f t="shared" si="117"/>
        <v>94</v>
      </c>
      <c r="B145" s="134"/>
      <c r="C145" s="133"/>
      <c r="D145" s="134"/>
      <c r="E145" s="144"/>
      <c r="F145" s="147"/>
      <c r="G145" s="189">
        <f t="shared" si="111"/>
        <v>0</v>
      </c>
      <c r="H145" s="268" t="s">
        <v>89</v>
      </c>
      <c r="I145" s="144"/>
      <c r="J145" s="190"/>
      <c r="K145" s="189">
        <f t="shared" si="112"/>
        <v>0</v>
      </c>
      <c r="L145" s="138">
        <f t="shared" si="118"/>
        <v>0</v>
      </c>
      <c r="M145" s="139">
        <f t="shared" si="93"/>
        <v>0</v>
      </c>
      <c r="N145" s="109">
        <f t="shared" si="119"/>
        <v>0</v>
      </c>
      <c r="O145" s="46">
        <f t="shared" si="120"/>
        <v>0</v>
      </c>
      <c r="P145" s="54">
        <f t="shared" si="113"/>
        <v>0</v>
      </c>
      <c r="Q145" s="113">
        <f t="shared" si="91"/>
        <v>0</v>
      </c>
      <c r="R145" s="123">
        <f t="shared" si="121"/>
        <v>0</v>
      </c>
      <c r="S145" s="146">
        <f t="shared" si="114"/>
        <v>0</v>
      </c>
      <c r="T145" s="145" t="str">
        <f t="shared" si="115"/>
        <v/>
      </c>
      <c r="U145" s="146" t="str">
        <f t="shared" si="97"/>
        <v/>
      </c>
      <c r="V145" s="145" t="str">
        <f t="shared" si="98"/>
        <v/>
      </c>
      <c r="W145" s="145" t="str">
        <f t="shared" si="99"/>
        <v/>
      </c>
      <c r="X145" s="145" t="str">
        <f t="shared" si="100"/>
        <v/>
      </c>
      <c r="Y145" s="148" t="str">
        <f t="shared" si="101"/>
        <v/>
      </c>
      <c r="Z145" s="149" t="str">
        <f t="shared" si="102"/>
        <v/>
      </c>
      <c r="AA145" s="146" t="str">
        <f t="shared" si="103"/>
        <v/>
      </c>
      <c r="AB145" s="146">
        <f t="shared" si="104"/>
        <v>0</v>
      </c>
      <c r="AC145" s="145" t="str">
        <f t="shared" si="105"/>
        <v/>
      </c>
      <c r="AD145" s="145" t="str">
        <f t="shared" si="106"/>
        <v/>
      </c>
      <c r="AE145" s="146" t="str">
        <f t="shared" si="107"/>
        <v/>
      </c>
      <c r="AF145" s="146" t="str">
        <f t="shared" si="108"/>
        <v/>
      </c>
      <c r="AG145" s="105">
        <f t="shared" si="116"/>
        <v>0</v>
      </c>
      <c r="AH145" s="183">
        <f t="shared" si="122"/>
        <v>0</v>
      </c>
      <c r="AI145" s="218"/>
      <c r="AJ145" s="203">
        <f t="shared" si="110"/>
        <v>0</v>
      </c>
      <c r="AK145" s="427"/>
      <c r="AL145" s="420"/>
      <c r="AM145" s="420"/>
      <c r="AN145" s="421"/>
    </row>
    <row r="146" spans="1:40" s="57" customFormat="1" ht="18.75" hidden="1" customHeight="1" x14ac:dyDescent="0.2">
      <c r="A146" s="150">
        <f t="shared" si="117"/>
        <v>95</v>
      </c>
      <c r="B146" s="134"/>
      <c r="C146" s="133"/>
      <c r="D146" s="134"/>
      <c r="E146" s="144"/>
      <c r="F146" s="147"/>
      <c r="G146" s="189">
        <f t="shared" si="111"/>
        <v>0</v>
      </c>
      <c r="H146" s="268" t="s">
        <v>89</v>
      </c>
      <c r="I146" s="144"/>
      <c r="J146" s="190"/>
      <c r="K146" s="189">
        <f t="shared" si="112"/>
        <v>0</v>
      </c>
      <c r="L146" s="138">
        <f t="shared" si="118"/>
        <v>0</v>
      </c>
      <c r="M146" s="139">
        <f t="shared" si="93"/>
        <v>0</v>
      </c>
      <c r="N146" s="109">
        <f t="shared" si="119"/>
        <v>0</v>
      </c>
      <c r="O146" s="46">
        <f t="shared" si="120"/>
        <v>0</v>
      </c>
      <c r="P146" s="54">
        <f t="shared" si="113"/>
        <v>0</v>
      </c>
      <c r="Q146" s="113">
        <f t="shared" si="91"/>
        <v>0</v>
      </c>
      <c r="R146" s="123">
        <f t="shared" si="121"/>
        <v>0</v>
      </c>
      <c r="S146" s="146">
        <f t="shared" si="114"/>
        <v>0</v>
      </c>
      <c r="T146" s="145" t="str">
        <f t="shared" si="115"/>
        <v/>
      </c>
      <c r="U146" s="146" t="str">
        <f t="shared" si="97"/>
        <v/>
      </c>
      <c r="V146" s="145" t="str">
        <f t="shared" si="98"/>
        <v/>
      </c>
      <c r="W146" s="145" t="str">
        <f t="shared" si="99"/>
        <v/>
      </c>
      <c r="X146" s="145" t="str">
        <f t="shared" si="100"/>
        <v/>
      </c>
      <c r="Y146" s="148" t="str">
        <f t="shared" si="101"/>
        <v/>
      </c>
      <c r="Z146" s="149" t="str">
        <f t="shared" si="102"/>
        <v/>
      </c>
      <c r="AA146" s="146" t="str">
        <f t="shared" si="103"/>
        <v/>
      </c>
      <c r="AB146" s="146">
        <f t="shared" si="104"/>
        <v>0</v>
      </c>
      <c r="AC146" s="145" t="str">
        <f t="shared" si="105"/>
        <v/>
      </c>
      <c r="AD146" s="145" t="str">
        <f t="shared" si="106"/>
        <v/>
      </c>
      <c r="AE146" s="146" t="str">
        <f t="shared" si="107"/>
        <v/>
      </c>
      <c r="AF146" s="146" t="str">
        <f t="shared" si="108"/>
        <v/>
      </c>
      <c r="AG146" s="105">
        <f t="shared" si="116"/>
        <v>0</v>
      </c>
      <c r="AH146" s="183">
        <f t="shared" si="122"/>
        <v>0</v>
      </c>
      <c r="AI146" s="218"/>
      <c r="AJ146" s="203">
        <f t="shared" si="110"/>
        <v>0</v>
      </c>
      <c r="AK146" s="427"/>
      <c r="AL146" s="420"/>
      <c r="AM146" s="420"/>
      <c r="AN146" s="421"/>
    </row>
    <row r="147" spans="1:40" s="57" customFormat="1" ht="18.75" hidden="1" customHeight="1" x14ac:dyDescent="0.2">
      <c r="A147" s="150">
        <f t="shared" si="117"/>
        <v>96</v>
      </c>
      <c r="B147" s="134"/>
      <c r="C147" s="133"/>
      <c r="D147" s="134"/>
      <c r="E147" s="144"/>
      <c r="F147" s="147"/>
      <c r="G147" s="189">
        <f t="shared" si="111"/>
        <v>0</v>
      </c>
      <c r="H147" s="268" t="s">
        <v>89</v>
      </c>
      <c r="I147" s="144"/>
      <c r="J147" s="190"/>
      <c r="K147" s="189">
        <f t="shared" si="112"/>
        <v>0</v>
      </c>
      <c r="L147" s="138">
        <f t="shared" si="118"/>
        <v>0</v>
      </c>
      <c r="M147" s="139">
        <f t="shared" si="93"/>
        <v>0</v>
      </c>
      <c r="N147" s="109">
        <f t="shared" si="119"/>
        <v>0</v>
      </c>
      <c r="O147" s="46">
        <f t="shared" si="120"/>
        <v>0</v>
      </c>
      <c r="P147" s="54">
        <f t="shared" si="113"/>
        <v>0</v>
      </c>
      <c r="Q147" s="113">
        <f t="shared" si="91"/>
        <v>0</v>
      </c>
      <c r="R147" s="123">
        <f t="shared" si="121"/>
        <v>0</v>
      </c>
      <c r="S147" s="146">
        <f t="shared" si="114"/>
        <v>0</v>
      </c>
      <c r="T147" s="145" t="str">
        <f t="shared" si="115"/>
        <v/>
      </c>
      <c r="U147" s="146" t="str">
        <f t="shared" si="97"/>
        <v/>
      </c>
      <c r="V147" s="145" t="str">
        <f t="shared" si="98"/>
        <v/>
      </c>
      <c r="W147" s="145" t="str">
        <f t="shared" si="99"/>
        <v/>
      </c>
      <c r="X147" s="145" t="str">
        <f t="shared" si="100"/>
        <v/>
      </c>
      <c r="Y147" s="148" t="str">
        <f t="shared" si="101"/>
        <v/>
      </c>
      <c r="Z147" s="149" t="str">
        <f t="shared" si="102"/>
        <v/>
      </c>
      <c r="AA147" s="146" t="str">
        <f t="shared" si="103"/>
        <v/>
      </c>
      <c r="AB147" s="146">
        <f t="shared" si="104"/>
        <v>0</v>
      </c>
      <c r="AC147" s="145" t="str">
        <f t="shared" si="105"/>
        <v/>
      </c>
      <c r="AD147" s="145" t="str">
        <f t="shared" si="106"/>
        <v/>
      </c>
      <c r="AE147" s="146" t="str">
        <f t="shared" si="107"/>
        <v/>
      </c>
      <c r="AF147" s="146" t="str">
        <f t="shared" si="108"/>
        <v/>
      </c>
      <c r="AG147" s="105">
        <f t="shared" si="116"/>
        <v>0</v>
      </c>
      <c r="AH147" s="183">
        <f t="shared" si="122"/>
        <v>0</v>
      </c>
      <c r="AI147" s="218"/>
      <c r="AJ147" s="203">
        <f t="shared" si="110"/>
        <v>0</v>
      </c>
      <c r="AK147" s="427"/>
      <c r="AL147" s="420"/>
      <c r="AM147" s="420"/>
      <c r="AN147" s="421"/>
    </row>
    <row r="148" spans="1:40" s="57" customFormat="1" ht="18.75" hidden="1" customHeight="1" x14ac:dyDescent="0.2">
      <c r="A148" s="150">
        <f t="shared" si="117"/>
        <v>97</v>
      </c>
      <c r="B148" s="134"/>
      <c r="C148" s="133"/>
      <c r="D148" s="134"/>
      <c r="E148" s="144"/>
      <c r="F148" s="147"/>
      <c r="G148" s="189">
        <f t="shared" si="111"/>
        <v>0</v>
      </c>
      <c r="H148" s="268" t="s">
        <v>89</v>
      </c>
      <c r="I148" s="144"/>
      <c r="J148" s="190"/>
      <c r="K148" s="189">
        <f t="shared" si="112"/>
        <v>0</v>
      </c>
      <c r="L148" s="138">
        <f t="shared" si="118"/>
        <v>0</v>
      </c>
      <c r="M148" s="139">
        <f t="shared" si="93"/>
        <v>0</v>
      </c>
      <c r="N148" s="109">
        <f t="shared" si="119"/>
        <v>0</v>
      </c>
      <c r="O148" s="46">
        <f t="shared" si="120"/>
        <v>0</v>
      </c>
      <c r="P148" s="54">
        <f t="shared" si="113"/>
        <v>0</v>
      </c>
      <c r="Q148" s="113">
        <f t="shared" si="91"/>
        <v>0</v>
      </c>
      <c r="R148" s="123">
        <f t="shared" si="121"/>
        <v>0</v>
      </c>
      <c r="S148" s="146">
        <f t="shared" si="114"/>
        <v>0</v>
      </c>
      <c r="T148" s="145" t="str">
        <f t="shared" si="115"/>
        <v/>
      </c>
      <c r="U148" s="146" t="str">
        <f t="shared" si="97"/>
        <v/>
      </c>
      <c r="V148" s="145" t="str">
        <f t="shared" si="98"/>
        <v/>
      </c>
      <c r="W148" s="145" t="str">
        <f t="shared" si="99"/>
        <v/>
      </c>
      <c r="X148" s="145" t="str">
        <f t="shared" si="100"/>
        <v/>
      </c>
      <c r="Y148" s="148" t="str">
        <f t="shared" si="101"/>
        <v/>
      </c>
      <c r="Z148" s="149" t="str">
        <f t="shared" si="102"/>
        <v/>
      </c>
      <c r="AA148" s="146" t="str">
        <f t="shared" si="103"/>
        <v/>
      </c>
      <c r="AB148" s="146">
        <f t="shared" si="104"/>
        <v>0</v>
      </c>
      <c r="AC148" s="145" t="str">
        <f t="shared" si="105"/>
        <v/>
      </c>
      <c r="AD148" s="145" t="str">
        <f t="shared" si="106"/>
        <v/>
      </c>
      <c r="AE148" s="146" t="str">
        <f t="shared" si="107"/>
        <v/>
      </c>
      <c r="AF148" s="146" t="str">
        <f t="shared" si="108"/>
        <v/>
      </c>
      <c r="AG148" s="105">
        <f t="shared" si="116"/>
        <v>0</v>
      </c>
      <c r="AH148" s="183">
        <f t="shared" si="122"/>
        <v>0</v>
      </c>
      <c r="AI148" s="218"/>
      <c r="AJ148" s="203">
        <f t="shared" si="110"/>
        <v>0</v>
      </c>
      <c r="AK148" s="427"/>
      <c r="AL148" s="420"/>
      <c r="AM148" s="420"/>
      <c r="AN148" s="421"/>
    </row>
    <row r="149" spans="1:40" s="57" customFormat="1" ht="18.75" hidden="1" customHeight="1" x14ac:dyDescent="0.2">
      <c r="A149" s="150">
        <f t="shared" si="117"/>
        <v>98</v>
      </c>
      <c r="B149" s="134"/>
      <c r="C149" s="133"/>
      <c r="D149" s="134"/>
      <c r="E149" s="144"/>
      <c r="F149" s="147"/>
      <c r="G149" s="189">
        <f t="shared" si="111"/>
        <v>0</v>
      </c>
      <c r="H149" s="268" t="s">
        <v>89</v>
      </c>
      <c r="I149" s="144"/>
      <c r="J149" s="190"/>
      <c r="K149" s="189">
        <f t="shared" si="112"/>
        <v>0</v>
      </c>
      <c r="L149" s="138">
        <f t="shared" si="118"/>
        <v>0</v>
      </c>
      <c r="M149" s="139">
        <f t="shared" si="93"/>
        <v>0</v>
      </c>
      <c r="N149" s="109">
        <f t="shared" si="119"/>
        <v>0</v>
      </c>
      <c r="O149" s="46">
        <f t="shared" si="120"/>
        <v>0</v>
      </c>
      <c r="P149" s="54">
        <f t="shared" si="113"/>
        <v>0</v>
      </c>
      <c r="Q149" s="113">
        <f t="shared" si="91"/>
        <v>0</v>
      </c>
      <c r="R149" s="123">
        <f t="shared" si="121"/>
        <v>0</v>
      </c>
      <c r="S149" s="146">
        <f t="shared" si="114"/>
        <v>0</v>
      </c>
      <c r="T149" s="145" t="str">
        <f t="shared" si="115"/>
        <v/>
      </c>
      <c r="U149" s="146" t="str">
        <f t="shared" si="97"/>
        <v/>
      </c>
      <c r="V149" s="145" t="str">
        <f t="shared" si="98"/>
        <v/>
      </c>
      <c r="W149" s="145" t="str">
        <f t="shared" si="99"/>
        <v/>
      </c>
      <c r="X149" s="145" t="str">
        <f t="shared" si="100"/>
        <v/>
      </c>
      <c r="Y149" s="148" t="str">
        <f t="shared" si="101"/>
        <v/>
      </c>
      <c r="Z149" s="149" t="str">
        <f t="shared" si="102"/>
        <v/>
      </c>
      <c r="AA149" s="146" t="str">
        <f t="shared" si="103"/>
        <v/>
      </c>
      <c r="AB149" s="146">
        <f t="shared" si="104"/>
        <v>0</v>
      </c>
      <c r="AC149" s="145" t="str">
        <f t="shared" si="105"/>
        <v/>
      </c>
      <c r="AD149" s="145" t="str">
        <f t="shared" si="106"/>
        <v/>
      </c>
      <c r="AE149" s="146" t="str">
        <f t="shared" si="107"/>
        <v/>
      </c>
      <c r="AF149" s="146" t="str">
        <f t="shared" si="108"/>
        <v/>
      </c>
      <c r="AG149" s="105">
        <f t="shared" si="116"/>
        <v>0</v>
      </c>
      <c r="AH149" s="183">
        <f t="shared" si="122"/>
        <v>0</v>
      </c>
      <c r="AI149" s="218"/>
      <c r="AJ149" s="203">
        <f t="shared" si="110"/>
        <v>0</v>
      </c>
      <c r="AK149" s="427"/>
      <c r="AL149" s="420"/>
      <c r="AM149" s="420"/>
      <c r="AN149" s="421"/>
    </row>
    <row r="150" spans="1:40" s="57" customFormat="1" ht="18.75" hidden="1" customHeight="1" x14ac:dyDescent="0.2">
      <c r="A150" s="150">
        <f t="shared" si="117"/>
        <v>99</v>
      </c>
      <c r="B150" s="134"/>
      <c r="C150" s="133"/>
      <c r="D150" s="134"/>
      <c r="E150" s="144"/>
      <c r="F150" s="147"/>
      <c r="G150" s="189">
        <f t="shared" si="111"/>
        <v>0</v>
      </c>
      <c r="H150" s="268" t="s">
        <v>89</v>
      </c>
      <c r="I150" s="144"/>
      <c r="J150" s="190"/>
      <c r="K150" s="189">
        <f t="shared" si="112"/>
        <v>0</v>
      </c>
      <c r="L150" s="138">
        <f t="shared" si="118"/>
        <v>0</v>
      </c>
      <c r="M150" s="139">
        <f t="shared" si="93"/>
        <v>0</v>
      </c>
      <c r="N150" s="109">
        <f t="shared" si="119"/>
        <v>0</v>
      </c>
      <c r="O150" s="46">
        <f t="shared" si="120"/>
        <v>0</v>
      </c>
      <c r="P150" s="54">
        <f t="shared" si="113"/>
        <v>0</v>
      </c>
      <c r="Q150" s="113">
        <f t="shared" si="91"/>
        <v>0</v>
      </c>
      <c r="R150" s="123">
        <f t="shared" si="121"/>
        <v>0</v>
      </c>
      <c r="S150" s="146">
        <f t="shared" si="114"/>
        <v>0</v>
      </c>
      <c r="T150" s="145" t="str">
        <f t="shared" si="115"/>
        <v/>
      </c>
      <c r="U150" s="146" t="str">
        <f t="shared" si="97"/>
        <v/>
      </c>
      <c r="V150" s="145" t="str">
        <f t="shared" si="98"/>
        <v/>
      </c>
      <c r="W150" s="145" t="str">
        <f t="shared" si="99"/>
        <v/>
      </c>
      <c r="X150" s="145" t="str">
        <f t="shared" si="100"/>
        <v/>
      </c>
      <c r="Y150" s="148" t="str">
        <f t="shared" si="101"/>
        <v/>
      </c>
      <c r="Z150" s="149" t="str">
        <f t="shared" si="102"/>
        <v/>
      </c>
      <c r="AA150" s="146" t="str">
        <f t="shared" si="103"/>
        <v/>
      </c>
      <c r="AB150" s="146">
        <f t="shared" si="104"/>
        <v>0</v>
      </c>
      <c r="AC150" s="145" t="str">
        <f t="shared" si="105"/>
        <v/>
      </c>
      <c r="AD150" s="145" t="str">
        <f t="shared" si="106"/>
        <v/>
      </c>
      <c r="AE150" s="146" t="str">
        <f t="shared" si="107"/>
        <v/>
      </c>
      <c r="AF150" s="146" t="str">
        <f t="shared" si="108"/>
        <v/>
      </c>
      <c r="AG150" s="105">
        <f t="shared" si="116"/>
        <v>0</v>
      </c>
      <c r="AH150" s="183">
        <f t="shared" si="122"/>
        <v>0</v>
      </c>
      <c r="AI150" s="218"/>
      <c r="AJ150" s="203">
        <f t="shared" si="110"/>
        <v>0</v>
      </c>
      <c r="AK150" s="427"/>
      <c r="AL150" s="420"/>
      <c r="AM150" s="420"/>
      <c r="AN150" s="421"/>
    </row>
    <row r="151" spans="1:40" s="57" customFormat="1" ht="18.75" hidden="1" customHeight="1" thickBot="1" x14ac:dyDescent="0.25">
      <c r="A151" s="150">
        <f t="shared" si="117"/>
        <v>100</v>
      </c>
      <c r="B151" s="134"/>
      <c r="C151" s="133"/>
      <c r="D151" s="134"/>
      <c r="E151" s="144"/>
      <c r="F151" s="147"/>
      <c r="G151" s="189">
        <f t="shared" si="111"/>
        <v>0</v>
      </c>
      <c r="H151" s="268" t="s">
        <v>89</v>
      </c>
      <c r="I151" s="144"/>
      <c r="J151" s="190"/>
      <c r="K151" s="189">
        <f t="shared" si="112"/>
        <v>0</v>
      </c>
      <c r="L151" s="138">
        <f t="shared" si="118"/>
        <v>0</v>
      </c>
      <c r="M151" s="140">
        <f t="shared" si="93"/>
        <v>0</v>
      </c>
      <c r="N151" s="110">
        <f t="shared" si="119"/>
        <v>0</v>
      </c>
      <c r="O151" s="73">
        <f t="shared" si="120"/>
        <v>0</v>
      </c>
      <c r="P151" s="54">
        <f t="shared" si="113"/>
        <v>0</v>
      </c>
      <c r="Q151" s="114">
        <f t="shared" si="91"/>
        <v>0</v>
      </c>
      <c r="R151" s="124">
        <f t="shared" si="121"/>
        <v>0</v>
      </c>
      <c r="S151" s="146">
        <f t="shared" si="114"/>
        <v>0</v>
      </c>
      <c r="T151" s="145" t="str">
        <f t="shared" si="115"/>
        <v/>
      </c>
      <c r="U151" s="146" t="str">
        <f t="shared" si="97"/>
        <v/>
      </c>
      <c r="V151" s="145" t="str">
        <f t="shared" si="98"/>
        <v/>
      </c>
      <c r="W151" s="145" t="str">
        <f t="shared" si="99"/>
        <v/>
      </c>
      <c r="X151" s="145" t="str">
        <f t="shared" si="100"/>
        <v/>
      </c>
      <c r="Y151" s="148" t="str">
        <f t="shared" si="101"/>
        <v/>
      </c>
      <c r="Z151" s="149" t="str">
        <f t="shared" si="102"/>
        <v/>
      </c>
      <c r="AA151" s="146" t="str">
        <f t="shared" si="103"/>
        <v/>
      </c>
      <c r="AB151" s="146">
        <f t="shared" si="104"/>
        <v>0</v>
      </c>
      <c r="AC151" s="145" t="str">
        <f t="shared" si="105"/>
        <v/>
      </c>
      <c r="AD151" s="145" t="str">
        <f t="shared" si="106"/>
        <v/>
      </c>
      <c r="AE151" s="146" t="str">
        <f t="shared" si="107"/>
        <v/>
      </c>
      <c r="AF151" s="146" t="str">
        <f t="shared" si="108"/>
        <v/>
      </c>
      <c r="AG151" s="105">
        <f t="shared" si="116"/>
        <v>0</v>
      </c>
      <c r="AH151" s="183">
        <f t="shared" si="122"/>
        <v>0</v>
      </c>
      <c r="AI151" s="219"/>
      <c r="AJ151" s="204">
        <f t="shared" si="110"/>
        <v>0</v>
      </c>
      <c r="AK151" s="428"/>
      <c r="AL151" s="429"/>
      <c r="AM151" s="429"/>
      <c r="AN151" s="430"/>
    </row>
    <row r="152" spans="1:40" s="160" customFormat="1" ht="23.25" hidden="1" customHeight="1" thickBot="1" x14ac:dyDescent="0.25">
      <c r="A152" s="93"/>
      <c r="B152" s="94"/>
      <c r="C152" s="94"/>
      <c r="D152" s="94"/>
      <c r="E152" s="95"/>
      <c r="F152" s="96"/>
      <c r="G152" s="96"/>
      <c r="H152" s="96"/>
      <c r="I152" s="96"/>
      <c r="J152" s="96"/>
      <c r="K152" s="97"/>
      <c r="L152" s="98"/>
      <c r="M152" s="305" t="s">
        <v>87</v>
      </c>
      <c r="N152" s="306"/>
      <c r="O152" s="306"/>
      <c r="P152" s="306"/>
      <c r="Q152" s="175">
        <f t="shared" si="91"/>
        <v>0</v>
      </c>
      <c r="R152" s="176"/>
      <c r="S152" s="177" t="str">
        <f>IF(AND(O152&lt;$F$269,H152="familienversichert"),P152*($I$268/30),"")</f>
        <v/>
      </c>
      <c r="T152" s="178" t="str">
        <f>IF(AND(O152&gt;$G$268,H152="familienversichert"),P152*($I$269/30),"")</f>
        <v/>
      </c>
      <c r="U152" s="177" t="str">
        <f>IF(AND(O152&lt;$F$269,J152="pflichtversichert"),P152*($K$268/30),"")</f>
        <v/>
      </c>
      <c r="V152" s="178" t="str">
        <f>IF(AND(O152&gt;$G$268,H152="pflichtversichert"),P152*($K$269/30),"")</f>
        <v/>
      </c>
      <c r="W152" s="178"/>
      <c r="X152" s="178"/>
      <c r="Y152" s="179" t="str">
        <f>IF(AND($Q152&lt;$G$268,$H$5="Richtlinie über die Gewährung von Zuwendungen zur Förderung von Jugendwerkstätten"),#REF!*($I$268/30),"")</f>
        <v/>
      </c>
      <c r="Z152" s="180" t="str">
        <f>IF(AND($Q152&gt;$G$268,$H$5="Richtlinie über die Gewährung von Zuwendungen zur Förderung von Jugendwerkstätten"),#REF!*($I$269/30),"")</f>
        <v/>
      </c>
      <c r="AA152" s="177" t="str">
        <f>IF(AND($AM$7&gt;$G$269,$H152="familienversichert"),P152*($I$268/30),"")</f>
        <v/>
      </c>
      <c r="AB152" s="177"/>
      <c r="AC152" s="178" t="str">
        <f>IF(AND($AM$7&gt;$G$269,$H152="pflichtversichert"),$P152*($K$268/30),"")</f>
        <v/>
      </c>
      <c r="AD152" s="178">
        <f>SUM(AH89:AH107)</f>
        <v>0</v>
      </c>
      <c r="AE152" s="178"/>
      <c r="AF152" s="178"/>
      <c r="AG152" s="181">
        <f>SUMIF(AG126:AG151,"&gt;0",AG126:AG151)</f>
        <v>0</v>
      </c>
      <c r="AH152" s="169">
        <f>SUM(AH126:AH151)</f>
        <v>0</v>
      </c>
      <c r="AI152" s="169">
        <f>SUM(AI126:AI151)</f>
        <v>0</v>
      </c>
      <c r="AJ152" s="213">
        <f>SUM(AJ126:AJ151)</f>
        <v>0</v>
      </c>
      <c r="AK152" s="70"/>
      <c r="AL152" s="70"/>
      <c r="AM152" s="70"/>
      <c r="AN152" s="70"/>
    </row>
    <row r="153" spans="1:40" s="56" customFormat="1" ht="24" hidden="1" customHeight="1" thickBot="1" x14ac:dyDescent="0.3">
      <c r="A153" s="356"/>
      <c r="B153" s="356"/>
      <c r="C153" s="100" t="s">
        <v>45</v>
      </c>
      <c r="D153" s="55"/>
      <c r="F153" s="246" t="s">
        <v>60</v>
      </c>
      <c r="G153" s="265"/>
      <c r="H153" s="249"/>
      <c r="I153" s="249"/>
      <c r="M153" s="319"/>
      <c r="N153" s="319"/>
      <c r="O153" s="319"/>
      <c r="P153" s="319"/>
      <c r="Q153" s="170"/>
      <c r="R153" s="171"/>
      <c r="S153" s="172"/>
      <c r="T153" s="172"/>
      <c r="U153" s="172"/>
      <c r="V153" s="172"/>
      <c r="W153" s="172"/>
      <c r="X153" s="172"/>
      <c r="Y153" s="172"/>
      <c r="Z153" s="172"/>
      <c r="AA153" s="173"/>
      <c r="AB153" s="173"/>
      <c r="AC153" s="173"/>
      <c r="AD153" s="173">
        <f>SUM(AG152)</f>
        <v>0</v>
      </c>
      <c r="AE153" s="173"/>
      <c r="AF153" s="173"/>
      <c r="AG153" s="174"/>
      <c r="AH153" s="182"/>
      <c r="AI153" s="199"/>
      <c r="AJ153" s="199"/>
    </row>
    <row r="154" spans="1:40" s="57" customFormat="1" ht="15.75" hidden="1" thickTop="1" x14ac:dyDescent="0.25">
      <c r="A154" s="356"/>
      <c r="B154" s="356"/>
      <c r="C154" s="59" t="s">
        <v>78</v>
      </c>
      <c r="D154" s="251">
        <v>42370</v>
      </c>
      <c r="F154" s="266">
        <v>386</v>
      </c>
      <c r="G154" s="250"/>
      <c r="H154" s="250"/>
      <c r="I154" s="250"/>
      <c r="J154" s="56"/>
      <c r="K154" s="56"/>
      <c r="L154" s="56"/>
      <c r="M154" s="128"/>
      <c r="N154" s="128"/>
      <c r="O154" s="128"/>
      <c r="P154" s="128"/>
      <c r="Q154" s="128"/>
      <c r="R154" s="128"/>
      <c r="S154" s="128"/>
      <c r="T154" s="128"/>
      <c r="U154" s="128"/>
      <c r="V154" s="128"/>
      <c r="W154" s="128"/>
      <c r="X154" s="128"/>
      <c r="Y154" s="128"/>
      <c r="Z154" s="128"/>
      <c r="AA154" s="128"/>
      <c r="AB154" s="128"/>
      <c r="AC154" s="128"/>
      <c r="AD154" s="128"/>
      <c r="AE154" s="128"/>
      <c r="AF154" s="128"/>
      <c r="AG154" s="128"/>
    </row>
    <row r="155" spans="1:40" ht="15" hidden="1" x14ac:dyDescent="0.25">
      <c r="A155" s="29"/>
      <c r="B155" s="29"/>
      <c r="C155" s="41"/>
      <c r="D155" s="60"/>
      <c r="E155" s="30"/>
      <c r="F155" s="267"/>
      <c r="G155" s="250"/>
      <c r="H155" s="250"/>
      <c r="I155" s="250"/>
      <c r="J155" s="56"/>
      <c r="K155" s="56"/>
      <c r="L155" s="56"/>
      <c r="M155" s="56"/>
      <c r="N155" s="56"/>
      <c r="O155" s="56"/>
      <c r="P155" s="56"/>
      <c r="Q155" s="117"/>
      <c r="R155" s="29"/>
      <c r="S155" s="29"/>
      <c r="T155" s="29"/>
      <c r="U155" s="29"/>
      <c r="V155" s="39"/>
      <c r="W155" s="39"/>
      <c r="X155" s="39"/>
      <c r="Y155" s="39"/>
      <c r="Z155" s="39"/>
      <c r="AA155" s="30"/>
      <c r="AB155" s="30"/>
      <c r="AC155" s="56"/>
      <c r="AD155" s="56"/>
      <c r="AE155" s="56"/>
      <c r="AF155" s="56"/>
      <c r="AG155" s="56"/>
      <c r="AH155" s="30"/>
      <c r="AI155" s="30"/>
      <c r="AJ155" s="30"/>
      <c r="AK155" s="30"/>
      <c r="AL155" s="30"/>
      <c r="AM155" s="30"/>
      <c r="AN155" s="30"/>
    </row>
    <row r="156" spans="1:40" ht="5.25" hidden="1" customHeight="1" x14ac:dyDescent="0.2">
      <c r="A156" s="29"/>
      <c r="B156" s="29"/>
      <c r="C156" s="29"/>
      <c r="D156" s="30"/>
      <c r="E156" s="29"/>
      <c r="F156" s="30"/>
      <c r="G156" s="30"/>
      <c r="H156" s="29"/>
      <c r="I156" s="30"/>
      <c r="J156" s="56"/>
      <c r="K156" s="56"/>
      <c r="L156" s="56"/>
      <c r="M156" s="56"/>
      <c r="N156" s="56"/>
      <c r="O156" s="56"/>
      <c r="P156" s="56"/>
      <c r="Q156" s="117"/>
      <c r="R156" s="29"/>
      <c r="S156" s="29"/>
      <c r="T156" s="29"/>
      <c r="U156" s="29"/>
      <c r="V156" s="39"/>
      <c r="W156" s="39"/>
      <c r="X156" s="39"/>
      <c r="Y156" s="39"/>
      <c r="Z156" s="39"/>
      <c r="AA156" s="30"/>
      <c r="AB156" s="30"/>
      <c r="AC156" s="56"/>
      <c r="AD156" s="56"/>
      <c r="AE156" s="56"/>
      <c r="AF156" s="56"/>
      <c r="AG156" s="56"/>
      <c r="AH156" s="30"/>
      <c r="AI156" s="30"/>
      <c r="AJ156" s="30"/>
      <c r="AK156" s="30"/>
      <c r="AL156" s="30"/>
      <c r="AM156" s="30"/>
      <c r="AN156" s="30"/>
    </row>
    <row r="157" spans="1:40" ht="35.25" hidden="1" customHeight="1" x14ac:dyDescent="0.25">
      <c r="A157" s="30"/>
      <c r="B157" s="30"/>
      <c r="C157" s="400" t="s">
        <v>65</v>
      </c>
      <c r="D157" s="400"/>
      <c r="E157" s="400"/>
      <c r="F157" s="400"/>
      <c r="G157" s="400"/>
      <c r="H157" s="400"/>
      <c r="I157" s="400"/>
      <c r="J157" s="400"/>
      <c r="K157" s="400"/>
      <c r="L157" s="400"/>
      <c r="M157" s="400"/>
      <c r="N157" s="400"/>
      <c r="O157" s="400"/>
      <c r="P157" s="400"/>
      <c r="Q157" s="400"/>
      <c r="R157" s="400"/>
      <c r="S157" s="400"/>
      <c r="T157" s="400"/>
      <c r="U157" s="400"/>
      <c r="V157" s="400"/>
      <c r="W157" s="400"/>
      <c r="X157" s="400"/>
      <c r="Y157" s="400"/>
      <c r="Z157" s="400"/>
      <c r="AA157" s="400"/>
      <c r="AB157" s="400"/>
      <c r="AC157" s="400"/>
      <c r="AD157" s="400"/>
      <c r="AE157" s="400"/>
      <c r="AF157" s="400"/>
      <c r="AG157" s="400"/>
      <c r="AH157" s="400"/>
      <c r="AI157" s="400"/>
      <c r="AJ157" s="400"/>
      <c r="AK157" s="400"/>
      <c r="AL157" s="30"/>
      <c r="AM157" s="30"/>
      <c r="AN157" s="30"/>
    </row>
    <row r="158" spans="1:40" ht="55.5" hidden="1" customHeight="1" x14ac:dyDescent="0.2">
      <c r="A158" s="33"/>
      <c r="B158" s="33"/>
      <c r="C158" s="33"/>
      <c r="D158" s="33"/>
      <c r="E158" s="33"/>
      <c r="F158" s="30"/>
      <c r="G158" s="30"/>
      <c r="H158" s="30"/>
      <c r="I158" s="30"/>
      <c r="J158" s="30"/>
      <c r="K158" s="48"/>
      <c r="L158" s="56"/>
      <c r="M158" s="56"/>
      <c r="N158" s="56"/>
      <c r="O158" s="56"/>
      <c r="P158" s="49"/>
      <c r="Q158" s="118"/>
      <c r="R158" s="33"/>
      <c r="S158" s="33"/>
      <c r="T158" s="33"/>
      <c r="U158" s="30"/>
      <c r="V158" s="39"/>
      <c r="W158" s="39"/>
      <c r="X158" s="39"/>
      <c r="Y158" s="39"/>
      <c r="Z158" s="39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</row>
    <row r="159" spans="1:40" ht="22.5" hidden="1" customHeight="1" x14ac:dyDescent="0.2">
      <c r="A159" s="389" t="s">
        <v>69</v>
      </c>
      <c r="B159" s="389"/>
      <c r="C159" s="389"/>
      <c r="D159" s="389"/>
      <c r="E159" s="86"/>
      <c r="F159" s="87"/>
      <c r="G159" s="87"/>
      <c r="H159" s="87"/>
      <c r="I159" s="87"/>
      <c r="J159" s="87"/>
      <c r="K159" s="88"/>
      <c r="L159" s="89"/>
      <c r="M159" s="89"/>
      <c r="N159" s="89"/>
      <c r="O159" s="89"/>
      <c r="P159" s="89"/>
      <c r="Q159" s="119"/>
      <c r="R159" s="86"/>
      <c r="S159" s="86"/>
      <c r="T159" s="86"/>
      <c r="U159" s="87"/>
      <c r="V159" s="130"/>
      <c r="W159" s="130"/>
      <c r="X159" s="130"/>
      <c r="Y159" s="130"/>
      <c r="Z159" s="130"/>
      <c r="AA159" s="87"/>
      <c r="AB159" s="87"/>
      <c r="AC159" s="87"/>
      <c r="AD159" s="87"/>
      <c r="AE159" s="87"/>
      <c r="AF159" s="87"/>
      <c r="AG159" s="87"/>
      <c r="AH159" s="87"/>
      <c r="AI159" s="38"/>
      <c r="AJ159" s="38"/>
      <c r="AK159" s="30"/>
      <c r="AL159" s="30"/>
      <c r="AM159" s="30"/>
      <c r="AN159" s="30"/>
    </row>
    <row r="160" spans="1:40" hidden="1" x14ac:dyDescent="0.2">
      <c r="A160" s="33"/>
      <c r="B160" s="33"/>
      <c r="C160" s="33"/>
      <c r="D160" s="33"/>
      <c r="E160" s="38"/>
      <c r="F160" s="38"/>
      <c r="G160" s="38"/>
      <c r="H160" s="38"/>
      <c r="I160" s="30"/>
      <c r="J160" s="30"/>
      <c r="K160" s="48"/>
      <c r="L160" s="56"/>
      <c r="M160" s="56"/>
      <c r="N160" s="56"/>
      <c r="O160" s="56"/>
      <c r="P160" s="56"/>
      <c r="Q160" s="118"/>
      <c r="R160" s="33"/>
      <c r="S160" s="33"/>
      <c r="T160" s="33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</row>
    <row r="161" spans="1:40" hidden="1" x14ac:dyDescent="0.2"/>
    <row r="163" spans="1:40" x14ac:dyDescent="0.2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111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</row>
    <row r="164" spans="1:40" x14ac:dyDescent="0.2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111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</row>
    <row r="165" spans="1:40" x14ac:dyDescent="0.2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111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</row>
    <row r="166" spans="1:40" x14ac:dyDescent="0.2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111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</row>
    <row r="167" spans="1:40" x14ac:dyDescent="0.2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111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</row>
    <row r="168" spans="1:40" x14ac:dyDescent="0.2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111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</row>
    <row r="169" spans="1:40" x14ac:dyDescent="0.2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111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</row>
    <row r="170" spans="1:40" x14ac:dyDescent="0.2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111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</row>
    <row r="171" spans="1:40" x14ac:dyDescent="0.2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111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</row>
    <row r="172" spans="1:40" x14ac:dyDescent="0.2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111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</row>
    <row r="173" spans="1:40" x14ac:dyDescent="0.2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111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</row>
    <row r="174" spans="1:40" x14ac:dyDescent="0.2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111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</row>
    <row r="175" spans="1:40" x14ac:dyDescent="0.2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111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</row>
    <row r="176" spans="1:40" x14ac:dyDescent="0.2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111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</row>
    <row r="177" spans="1:40" x14ac:dyDescent="0.2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111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</row>
    <row r="178" spans="1:40" x14ac:dyDescent="0.2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111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</row>
    <row r="179" spans="1:40" x14ac:dyDescent="0.2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111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</row>
    <row r="180" spans="1:40" x14ac:dyDescent="0.2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111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</row>
    <row r="181" spans="1:40" x14ac:dyDescent="0.2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111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</row>
    <row r="182" spans="1:40" x14ac:dyDescent="0.2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111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</row>
    <row r="183" spans="1:40" x14ac:dyDescent="0.2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111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</row>
    <row r="184" spans="1:40" x14ac:dyDescent="0.2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111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</row>
    <row r="185" spans="1:40" x14ac:dyDescent="0.2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111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</row>
    <row r="186" spans="1:40" x14ac:dyDescent="0.2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111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</row>
    <row r="187" spans="1:40" x14ac:dyDescent="0.2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111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</row>
    <row r="188" spans="1:40" x14ac:dyDescent="0.2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111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</row>
    <row r="189" spans="1:40" x14ac:dyDescent="0.2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111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</row>
    <row r="190" spans="1:40" x14ac:dyDescent="0.2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111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</row>
    <row r="191" spans="1:40" x14ac:dyDescent="0.2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111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</row>
    <row r="192" spans="1:40" x14ac:dyDescent="0.2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111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</row>
    <row r="193" spans="1:40" x14ac:dyDescent="0.2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111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</row>
    <row r="194" spans="1:40" x14ac:dyDescent="0.2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111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</row>
    <row r="195" spans="1:40" x14ac:dyDescent="0.2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111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</row>
    <row r="196" spans="1:40" x14ac:dyDescent="0.2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111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</row>
    <row r="197" spans="1:40" x14ac:dyDescent="0.2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111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</row>
    <row r="198" spans="1:40" x14ac:dyDescent="0.2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111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</row>
    <row r="199" spans="1:40" hidden="1" x14ac:dyDescent="0.2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111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</row>
    <row r="200" spans="1:40" hidden="1" x14ac:dyDescent="0.2">
      <c r="A200" s="58" t="s">
        <v>107</v>
      </c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111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</row>
    <row r="201" spans="1:40" hidden="1" x14ac:dyDescent="0.2">
      <c r="A201" s="58" t="s">
        <v>108</v>
      </c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111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</row>
    <row r="202" spans="1:40" hidden="1" x14ac:dyDescent="0.2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111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</row>
    <row r="203" spans="1:40" x14ac:dyDescent="0.2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111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</row>
    <row r="204" spans="1:40" x14ac:dyDescent="0.2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111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</row>
    <row r="205" spans="1:40" x14ac:dyDescent="0.2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111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</row>
    <row r="206" spans="1:40" x14ac:dyDescent="0.2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111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</row>
    <row r="207" spans="1:40" x14ac:dyDescent="0.2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111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</row>
    <row r="208" spans="1:40" x14ac:dyDescent="0.2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111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</row>
    <row r="209" spans="1:40" x14ac:dyDescent="0.2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111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</row>
    <row r="210" spans="1:40" x14ac:dyDescent="0.2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111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</row>
    <row r="211" spans="1:40" x14ac:dyDescent="0.2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111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</row>
    <row r="212" spans="1:40" x14ac:dyDescent="0.2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111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</row>
    <row r="213" spans="1:40" x14ac:dyDescent="0.2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111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</row>
    <row r="214" spans="1:40" x14ac:dyDescent="0.2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111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</row>
    <row r="215" spans="1:40" x14ac:dyDescent="0.2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111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</row>
    <row r="216" spans="1:40" x14ac:dyDescent="0.2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111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</row>
    <row r="217" spans="1:40" x14ac:dyDescent="0.2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111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</row>
    <row r="218" spans="1:40" x14ac:dyDescent="0.2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111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</row>
    <row r="219" spans="1:40" x14ac:dyDescent="0.2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111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</row>
    <row r="220" spans="1:40" x14ac:dyDescent="0.2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111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30"/>
      <c r="AN220" s="30"/>
    </row>
    <row r="221" spans="1:40" x14ac:dyDescent="0.2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111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</row>
    <row r="222" spans="1:40" x14ac:dyDescent="0.2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111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  <c r="AN222" s="30"/>
    </row>
    <row r="223" spans="1:40" x14ac:dyDescent="0.2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111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30"/>
    </row>
    <row r="224" spans="1:40" x14ac:dyDescent="0.2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111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30"/>
    </row>
    <row r="225" spans="1:40" x14ac:dyDescent="0.2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111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</row>
    <row r="226" spans="1:40" x14ac:dyDescent="0.2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111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30"/>
    </row>
    <row r="227" spans="1:40" x14ac:dyDescent="0.2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111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</row>
    <row r="228" spans="1:40" x14ac:dyDescent="0.2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111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</row>
    <row r="229" spans="1:40" x14ac:dyDescent="0.2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111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</row>
    <row r="230" spans="1:40" x14ac:dyDescent="0.2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111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</row>
    <row r="231" spans="1:40" x14ac:dyDescent="0.2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111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30"/>
    </row>
    <row r="232" spans="1:40" x14ac:dyDescent="0.2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111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30"/>
    </row>
    <row r="233" spans="1:40" x14ac:dyDescent="0.2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111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30"/>
    </row>
    <row r="234" spans="1:40" x14ac:dyDescent="0.2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111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  <c r="AN234" s="30"/>
    </row>
    <row r="235" spans="1:40" x14ac:dyDescent="0.2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111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AN235" s="30"/>
    </row>
    <row r="236" spans="1:40" x14ac:dyDescent="0.2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111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  <c r="AN236" s="30"/>
    </row>
    <row r="237" spans="1:40" x14ac:dyDescent="0.2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111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30"/>
    </row>
    <row r="238" spans="1:40" x14ac:dyDescent="0.2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111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30"/>
    </row>
    <row r="239" spans="1:40" x14ac:dyDescent="0.2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111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</row>
    <row r="240" spans="1:40" x14ac:dyDescent="0.2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111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30"/>
      <c r="AN240" s="30"/>
    </row>
    <row r="241" spans="1:40" x14ac:dyDescent="0.2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111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  <c r="AK241" s="30"/>
      <c r="AL241" s="30"/>
      <c r="AM241" s="30"/>
      <c r="AN241" s="30"/>
    </row>
    <row r="242" spans="1:40" x14ac:dyDescent="0.2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111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  <c r="AJ242" s="30"/>
      <c r="AK242" s="30"/>
      <c r="AL242" s="30"/>
      <c r="AM242" s="30"/>
      <c r="AN242" s="30"/>
    </row>
    <row r="243" spans="1:40" x14ac:dyDescent="0.2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111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30"/>
    </row>
    <row r="244" spans="1:40" x14ac:dyDescent="0.2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111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  <c r="AN244" s="30"/>
    </row>
    <row r="245" spans="1:40" x14ac:dyDescent="0.2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111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0"/>
      <c r="AJ245" s="30"/>
      <c r="AK245" s="30"/>
      <c r="AL245" s="30"/>
      <c r="AM245" s="30"/>
      <c r="AN245" s="30"/>
    </row>
    <row r="246" spans="1:40" x14ac:dyDescent="0.2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111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30"/>
    </row>
    <row r="247" spans="1:40" x14ac:dyDescent="0.2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111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  <c r="AM247" s="30"/>
      <c r="AN247" s="30"/>
    </row>
    <row r="248" spans="1:40" x14ac:dyDescent="0.2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111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  <c r="AJ248" s="30"/>
      <c r="AK248" s="30"/>
      <c r="AL248" s="30"/>
      <c r="AM248" s="30"/>
      <c r="AN248" s="30"/>
    </row>
    <row r="249" spans="1:40" x14ac:dyDescent="0.2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111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  <c r="AN249" s="30"/>
    </row>
    <row r="250" spans="1:40" x14ac:dyDescent="0.2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111"/>
      <c r="R250" s="30"/>
      <c r="S250" s="30"/>
      <c r="T250" s="30"/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0"/>
      <c r="AJ250" s="30"/>
      <c r="AK250" s="30"/>
      <c r="AL250" s="30"/>
      <c r="AM250" s="30"/>
      <c r="AN250" s="30"/>
    </row>
    <row r="251" spans="1:40" x14ac:dyDescent="0.2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111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0"/>
      <c r="AJ251" s="30"/>
      <c r="AK251" s="30"/>
      <c r="AL251" s="30"/>
      <c r="AM251" s="30"/>
      <c r="AN251" s="30"/>
    </row>
    <row r="252" spans="1:40" x14ac:dyDescent="0.2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111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  <c r="AN252" s="30"/>
    </row>
    <row r="253" spans="1:40" x14ac:dyDescent="0.2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111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30"/>
      <c r="AN253" s="30"/>
    </row>
    <row r="254" spans="1:40" x14ac:dyDescent="0.2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111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30"/>
    </row>
    <row r="255" spans="1:40" x14ac:dyDescent="0.2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111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30"/>
      <c r="AK255" s="30"/>
      <c r="AL255" s="30"/>
      <c r="AM255" s="30"/>
      <c r="AN255" s="30"/>
    </row>
    <row r="256" spans="1:40" x14ac:dyDescent="0.2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111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0"/>
      <c r="AJ256" s="30"/>
      <c r="AK256" s="30"/>
      <c r="AL256" s="30"/>
      <c r="AM256" s="30"/>
      <c r="AN256" s="30"/>
    </row>
    <row r="257" spans="1:40" x14ac:dyDescent="0.2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111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  <c r="AN257" s="30"/>
    </row>
    <row r="258" spans="1:40" x14ac:dyDescent="0.2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111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</row>
    <row r="259" spans="1:40" x14ac:dyDescent="0.2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111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30"/>
    </row>
    <row r="260" spans="1:40" x14ac:dyDescent="0.2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111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  <c r="AN260" s="30"/>
    </row>
    <row r="261" spans="1:40" hidden="1" x14ac:dyDescent="0.2">
      <c r="A261" s="33"/>
      <c r="B261" s="33"/>
      <c r="C261" s="33"/>
      <c r="D261" s="33"/>
      <c r="E261" s="37"/>
      <c r="F261" s="37"/>
      <c r="G261" s="37"/>
      <c r="H261" s="37"/>
      <c r="I261" s="33"/>
      <c r="J261" s="33"/>
      <c r="K261" s="220"/>
      <c r="L261" s="56"/>
      <c r="M261" s="56"/>
      <c r="N261" s="56"/>
      <c r="O261" s="56"/>
      <c r="P261" s="56"/>
      <c r="Q261" s="118"/>
      <c r="R261" s="33"/>
      <c r="S261" s="33"/>
      <c r="T261" s="33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30"/>
    </row>
    <row r="262" spans="1:40" ht="33" hidden="1" customHeight="1" x14ac:dyDescent="0.2">
      <c r="A262" s="33"/>
      <c r="B262" s="33"/>
      <c r="C262" s="30"/>
      <c r="D262" s="30"/>
      <c r="E262" s="30"/>
      <c r="F262" s="30"/>
      <c r="G262" s="30"/>
      <c r="H262" s="30"/>
      <c r="I262" s="30"/>
      <c r="J262" s="30"/>
      <c r="K262" s="48"/>
      <c r="L262" s="56"/>
      <c r="M262" s="56"/>
      <c r="N262" s="56"/>
      <c r="O262" s="56"/>
      <c r="P262" s="56"/>
      <c r="Q262" s="118"/>
      <c r="R262" s="33"/>
      <c r="S262" s="33"/>
      <c r="T262" s="33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0"/>
      <c r="AJ262" s="30"/>
      <c r="AK262" s="30"/>
      <c r="AL262" s="30"/>
      <c r="AM262" s="30"/>
      <c r="AN262" s="30"/>
    </row>
    <row r="263" spans="1:40" ht="12.75" hidden="1" customHeight="1" x14ac:dyDescent="0.2">
      <c r="A263" s="30"/>
      <c r="B263" s="33"/>
      <c r="C263" s="33"/>
      <c r="D263" s="33"/>
      <c r="E263" s="33"/>
      <c r="F263" s="33"/>
      <c r="G263" s="33"/>
      <c r="H263" s="33"/>
      <c r="I263" s="33"/>
      <c r="J263" s="33"/>
      <c r="K263" s="220"/>
      <c r="L263" s="56"/>
      <c r="M263" s="56"/>
      <c r="N263" s="56"/>
      <c r="O263" s="56"/>
      <c r="P263" s="56"/>
      <c r="Q263" s="118"/>
      <c r="R263" s="33"/>
      <c r="S263" s="33"/>
      <c r="T263" s="33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  <c r="AN263" s="30"/>
    </row>
    <row r="264" spans="1:40" ht="12.75" hidden="1" customHeight="1" x14ac:dyDescent="0.2">
      <c r="A264" s="30"/>
      <c r="B264" s="30"/>
      <c r="C264" s="30"/>
      <c r="D264" s="33"/>
      <c r="E264" s="33"/>
      <c r="F264" s="33"/>
      <c r="G264" s="33"/>
      <c r="H264" s="33"/>
      <c r="I264" s="33"/>
      <c r="J264" s="33"/>
      <c r="K264" s="220"/>
      <c r="L264" s="56"/>
      <c r="M264" s="56"/>
      <c r="N264" s="56"/>
      <c r="O264" s="56"/>
      <c r="P264" s="56"/>
      <c r="Q264" s="118"/>
      <c r="R264" s="33"/>
      <c r="S264" s="33"/>
      <c r="T264" s="33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</row>
    <row r="265" spans="1:40" ht="12.75" hidden="1" customHeight="1" x14ac:dyDescent="0.2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220"/>
      <c r="L265" s="56"/>
      <c r="M265" s="56"/>
      <c r="N265" s="56"/>
      <c r="O265" s="56"/>
      <c r="P265" s="56"/>
      <c r="Q265" s="118"/>
      <c r="R265" s="33"/>
      <c r="S265" s="33"/>
      <c r="T265" s="33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30"/>
    </row>
    <row r="266" spans="1:40" ht="12.75" hidden="1" customHeight="1" x14ac:dyDescent="0.2">
      <c r="A266" s="33"/>
      <c r="B266" s="33"/>
      <c r="C266" s="33"/>
      <c r="D266" s="221"/>
      <c r="E266" s="222"/>
      <c r="F266" s="222"/>
      <c r="G266" s="222"/>
      <c r="H266" s="222"/>
      <c r="I266" s="222"/>
      <c r="J266" s="223"/>
      <c r="K266" s="37"/>
      <c r="L266" s="56"/>
      <c r="M266" s="56"/>
      <c r="N266" s="56"/>
      <c r="O266" s="56"/>
      <c r="P266" s="56"/>
      <c r="Q266" s="111"/>
      <c r="R266" s="33"/>
      <c r="S266" s="33"/>
      <c r="T266" s="33"/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30"/>
    </row>
    <row r="267" spans="1:40" ht="14.25" hidden="1" customHeight="1" x14ac:dyDescent="0.2">
      <c r="A267" s="33"/>
      <c r="B267" s="33"/>
      <c r="C267" s="30"/>
      <c r="D267" s="224"/>
      <c r="E267" s="388" t="s">
        <v>32</v>
      </c>
      <c r="F267" s="388"/>
      <c r="G267" s="388"/>
      <c r="H267" s="388"/>
      <c r="I267" s="225" t="s">
        <v>35</v>
      </c>
      <c r="J267" s="226"/>
      <c r="K267" s="227" t="s">
        <v>36</v>
      </c>
      <c r="L267" s="56"/>
      <c r="M267" s="56"/>
      <c r="N267" s="56"/>
      <c r="O267" s="56"/>
      <c r="P267" s="56"/>
      <c r="Q267" s="111"/>
      <c r="R267" s="33"/>
      <c r="S267" s="33"/>
      <c r="T267" s="33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30"/>
    </row>
    <row r="268" spans="1:40" ht="18" hidden="1" customHeight="1" x14ac:dyDescent="0.2">
      <c r="A268" s="30"/>
      <c r="B268" s="33"/>
      <c r="C268" s="30"/>
      <c r="D268" s="228" t="s">
        <v>31</v>
      </c>
      <c r="E268" s="229" t="s">
        <v>33</v>
      </c>
      <c r="F268" s="230">
        <v>42370</v>
      </c>
      <c r="G268" s="399">
        <v>44196</v>
      </c>
      <c r="H268" s="399"/>
      <c r="I268" s="231">
        <v>386</v>
      </c>
      <c r="J268" s="232"/>
      <c r="K268" s="397">
        <v>386</v>
      </c>
      <c r="L268" s="398"/>
      <c r="M268" s="56"/>
      <c r="N268" s="56"/>
      <c r="O268" s="56"/>
      <c r="P268" s="56"/>
      <c r="Q268" s="111"/>
      <c r="R268" s="33"/>
      <c r="S268" s="33"/>
      <c r="T268" s="33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  <c r="AN268" s="30"/>
    </row>
    <row r="269" spans="1:40" ht="18" hidden="1" customHeight="1" x14ac:dyDescent="0.2">
      <c r="A269" s="33"/>
      <c r="B269" s="33"/>
      <c r="C269" s="30"/>
      <c r="D269" s="224"/>
      <c r="E269" s="229" t="s">
        <v>34</v>
      </c>
      <c r="F269" s="387">
        <v>43831</v>
      </c>
      <c r="G269" s="387"/>
      <c r="H269" s="387"/>
      <c r="I269" s="233">
        <v>386</v>
      </c>
      <c r="J269" s="234"/>
      <c r="K269" s="390">
        <v>386</v>
      </c>
      <c r="L269" s="391"/>
      <c r="M269" s="56"/>
      <c r="N269" s="56"/>
      <c r="O269" s="57"/>
      <c r="P269" s="57"/>
      <c r="Q269" s="111"/>
      <c r="R269" s="33"/>
      <c r="S269" s="33"/>
      <c r="T269" s="33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  <c r="AN269" s="30"/>
    </row>
    <row r="270" spans="1:40" ht="12.75" hidden="1" customHeight="1" x14ac:dyDescent="0.2">
      <c r="A270" s="33"/>
      <c r="B270" s="33"/>
      <c r="C270" s="33"/>
      <c r="D270" s="235"/>
      <c r="E270" s="236"/>
      <c r="F270" s="237"/>
      <c r="G270" s="237"/>
      <c r="H270" s="237"/>
      <c r="I270" s="86"/>
      <c r="J270" s="86"/>
      <c r="K270" s="86"/>
      <c r="L270" s="30"/>
      <c r="M270" s="56"/>
      <c r="N270" s="56"/>
      <c r="O270" s="30"/>
      <c r="P270" s="30"/>
      <c r="Q270" s="111"/>
      <c r="R270" s="33"/>
      <c r="S270" s="33"/>
      <c r="T270" s="33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30"/>
      <c r="AN270" s="30"/>
    </row>
    <row r="271" spans="1:40" ht="12.75" hidden="1" customHeight="1" x14ac:dyDescent="0.2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4"/>
      <c r="M271" s="56"/>
      <c r="N271" s="56"/>
      <c r="O271" s="34"/>
      <c r="P271" s="34"/>
      <c r="Q271" s="111"/>
      <c r="R271" s="33"/>
      <c r="S271" s="33"/>
      <c r="T271" s="33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30"/>
    </row>
    <row r="272" spans="1:40" ht="12.75" hidden="1" customHeight="1" x14ac:dyDescent="0.2">
      <c r="A272" s="32" t="s">
        <v>70</v>
      </c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111"/>
      <c r="R272" s="33"/>
      <c r="S272" s="33"/>
      <c r="T272" s="33"/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</row>
    <row r="273" spans="1:40" ht="12.75" hidden="1" customHeight="1" x14ac:dyDescent="0.2">
      <c r="A273" s="238" t="s">
        <v>25</v>
      </c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0"/>
      <c r="M273" s="30"/>
      <c r="N273" s="30"/>
      <c r="O273" s="30"/>
      <c r="P273" s="30"/>
      <c r="Q273" s="111"/>
      <c r="R273" s="33"/>
      <c r="S273" s="33"/>
      <c r="T273" s="33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  <c r="AJ273" s="30"/>
      <c r="AK273" s="30"/>
      <c r="AL273" s="30"/>
      <c r="AM273" s="30"/>
      <c r="AN273" s="30"/>
    </row>
    <row r="274" spans="1:40" ht="12.75" hidden="1" customHeight="1" x14ac:dyDescent="0.2">
      <c r="A274" s="269" t="s">
        <v>111</v>
      </c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111"/>
      <c r="R274" s="30"/>
      <c r="S274" s="30"/>
      <c r="T274" s="30"/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  <c r="AN274" s="30"/>
    </row>
    <row r="275" spans="1:40" ht="12.75" hidden="1" customHeight="1" x14ac:dyDescent="0.2">
      <c r="A275" s="238" t="s">
        <v>43</v>
      </c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111"/>
      <c r="R275" s="30"/>
      <c r="S275" s="30"/>
      <c r="T275" s="30"/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/>
      <c r="AN275" s="30"/>
    </row>
    <row r="276" spans="1:40" ht="12.75" hidden="1" customHeight="1" x14ac:dyDescent="0.2">
      <c r="A276" s="269" t="s">
        <v>110</v>
      </c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4"/>
      <c r="M276" s="34"/>
      <c r="N276" s="34"/>
      <c r="O276" s="34"/>
      <c r="P276" s="34"/>
      <c r="Q276" s="111"/>
      <c r="R276" s="30"/>
      <c r="S276" s="30"/>
      <c r="T276" s="30"/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0"/>
    </row>
    <row r="277" spans="1:40" ht="12.75" hidden="1" customHeight="1" x14ac:dyDescent="0.2">
      <c r="A277" s="269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111"/>
      <c r="R277" s="30"/>
      <c r="S277" s="30"/>
      <c r="T277" s="30"/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0"/>
      <c r="AJ277" s="30"/>
      <c r="AK277" s="30"/>
      <c r="AL277" s="30"/>
      <c r="AM277" s="30"/>
      <c r="AN277" s="30"/>
    </row>
    <row r="278" spans="1:40" ht="12.75" hidden="1" customHeight="1" x14ac:dyDescent="0.2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4"/>
      <c r="M278" s="34"/>
      <c r="N278" s="34"/>
      <c r="O278" s="34"/>
      <c r="P278" s="34"/>
      <c r="Q278" s="111"/>
      <c r="R278" s="30"/>
      <c r="S278" s="30"/>
      <c r="T278" s="30"/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  <c r="AN278" s="30"/>
    </row>
    <row r="279" spans="1:40" ht="12.75" hidden="1" customHeight="1" x14ac:dyDescent="0.2">
      <c r="A279" s="58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4"/>
      <c r="M279" s="34"/>
      <c r="N279" s="34"/>
      <c r="O279" s="34"/>
      <c r="P279" s="34"/>
      <c r="Q279" s="111"/>
      <c r="R279" s="30"/>
      <c r="S279" s="30"/>
      <c r="T279" s="30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30"/>
      <c r="AM279" s="30"/>
      <c r="AN279" s="30"/>
    </row>
    <row r="280" spans="1:40" ht="12.75" hidden="1" customHeight="1" x14ac:dyDescent="0.2">
      <c r="A280" s="239" t="s">
        <v>89</v>
      </c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4"/>
      <c r="M280" s="34"/>
      <c r="N280" s="34"/>
      <c r="O280" s="34"/>
      <c r="P280" s="34"/>
      <c r="Q280" s="111"/>
      <c r="R280" s="30"/>
      <c r="S280" s="30"/>
      <c r="T280" s="30"/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F280" s="30"/>
      <c r="AG280" s="30"/>
      <c r="AH280" s="30"/>
      <c r="AI280" s="30"/>
      <c r="AJ280" s="30"/>
      <c r="AK280" s="30"/>
      <c r="AL280" s="30"/>
      <c r="AM280" s="30"/>
      <c r="AN280" s="30"/>
    </row>
    <row r="281" spans="1:40" ht="12.75" hidden="1" customHeight="1" x14ac:dyDescent="0.2">
      <c r="A281" s="240" t="s">
        <v>90</v>
      </c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241"/>
      <c r="M281" s="242"/>
      <c r="N281" s="242"/>
      <c r="O281" s="34"/>
      <c r="P281" s="34"/>
      <c r="Q281" s="111"/>
      <c r="R281" s="30"/>
      <c r="S281" s="30"/>
      <c r="T281" s="30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  <c r="AI281" s="30"/>
      <c r="AJ281" s="30"/>
      <c r="AK281" s="30"/>
      <c r="AL281" s="30"/>
      <c r="AM281" s="30"/>
      <c r="AN281" s="30"/>
    </row>
    <row r="282" spans="1:40" ht="12.75" hidden="1" customHeight="1" x14ac:dyDescent="0.2">
      <c r="A282" s="58" t="s">
        <v>91</v>
      </c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4"/>
      <c r="Q282" s="111"/>
      <c r="R282" s="30"/>
      <c r="S282" s="30"/>
      <c r="T282" s="30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30"/>
      <c r="AI282" s="30"/>
      <c r="AJ282" s="30"/>
      <c r="AK282" s="30"/>
      <c r="AL282" s="30"/>
      <c r="AM282" s="30"/>
      <c r="AN282" s="30"/>
    </row>
    <row r="283" spans="1:40" ht="12.75" hidden="1" customHeight="1" x14ac:dyDescent="0.2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4"/>
      <c r="Q283" s="111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0"/>
      <c r="AJ283" s="30"/>
      <c r="AK283" s="30"/>
      <c r="AL283" s="30"/>
      <c r="AM283" s="30"/>
      <c r="AN283" s="30"/>
    </row>
    <row r="284" spans="1:40" ht="12.75" hidden="1" customHeight="1" x14ac:dyDescent="0.2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4"/>
      <c r="Q284" s="111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30"/>
      <c r="AI284" s="30"/>
      <c r="AJ284" s="30"/>
      <c r="AK284" s="30"/>
      <c r="AL284" s="30"/>
      <c r="AM284" s="30"/>
      <c r="AN284" s="30"/>
    </row>
    <row r="285" spans="1:40" hidden="1" x14ac:dyDescent="0.2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4"/>
      <c r="Q285" s="111"/>
      <c r="R285" s="30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30"/>
      <c r="AI285" s="30"/>
      <c r="AJ285" s="30"/>
      <c r="AK285" s="30"/>
      <c r="AL285" s="30"/>
      <c r="AM285" s="30"/>
      <c r="AN285" s="30"/>
    </row>
    <row r="286" spans="1:40" hidden="1" x14ac:dyDescent="0.2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4"/>
      <c r="Q286" s="111"/>
      <c r="R286" s="30"/>
      <c r="S286" s="30"/>
      <c r="T286" s="30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30"/>
      <c r="AI286" s="30"/>
      <c r="AJ286" s="30"/>
      <c r="AK286" s="30"/>
      <c r="AL286" s="30"/>
      <c r="AM286" s="30"/>
      <c r="AN286" s="30"/>
    </row>
    <row r="287" spans="1:40" hidden="1" x14ac:dyDescent="0.2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4"/>
      <c r="Q287" s="111"/>
      <c r="R287" s="30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30"/>
      <c r="AI287" s="30"/>
      <c r="AJ287" s="30"/>
      <c r="AK287" s="30"/>
      <c r="AL287" s="30"/>
      <c r="AM287" s="30"/>
      <c r="AN287" s="30"/>
    </row>
    <row r="288" spans="1:40" hidden="1" x14ac:dyDescent="0.2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4"/>
      <c r="Q288" s="111"/>
      <c r="R288" s="30"/>
      <c r="S288" s="30"/>
      <c r="T288" s="30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30"/>
      <c r="AI288" s="30"/>
      <c r="AJ288" s="30"/>
      <c r="AK288" s="30"/>
      <c r="AL288" s="30"/>
      <c r="AM288" s="30"/>
      <c r="AN288" s="30"/>
    </row>
    <row r="289" spans="1:40" hidden="1" x14ac:dyDescent="0.2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111"/>
      <c r="R289" s="30"/>
      <c r="S289" s="30"/>
      <c r="T289" s="30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30"/>
      <c r="AI289" s="30"/>
      <c r="AJ289" s="30"/>
      <c r="AK289" s="30"/>
      <c r="AL289" s="30"/>
      <c r="AM289" s="30"/>
      <c r="AN289" s="30"/>
    </row>
    <row r="290" spans="1:40" hidden="1" x14ac:dyDescent="0.2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111"/>
      <c r="R290" s="30"/>
      <c r="S290" s="30"/>
      <c r="T290" s="30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30"/>
      <c r="AI290" s="30"/>
      <c r="AJ290" s="30"/>
      <c r="AK290" s="30"/>
      <c r="AL290" s="30"/>
      <c r="AM290" s="30"/>
      <c r="AN290" s="30"/>
    </row>
    <row r="291" spans="1:40" x14ac:dyDescent="0.2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111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  <c r="AJ291" s="30"/>
      <c r="AK291" s="30"/>
      <c r="AL291" s="30"/>
      <c r="AM291" s="30"/>
      <c r="AN291" s="30"/>
    </row>
    <row r="292" spans="1:40" x14ac:dyDescent="0.2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111"/>
      <c r="R292" s="30"/>
      <c r="S292" s="30"/>
      <c r="T292" s="30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30"/>
      <c r="AI292" s="30"/>
      <c r="AJ292" s="30"/>
      <c r="AK292" s="30"/>
      <c r="AL292" s="30"/>
      <c r="AM292" s="30"/>
      <c r="AN292" s="30"/>
    </row>
    <row r="293" spans="1:40" x14ac:dyDescent="0.2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111"/>
      <c r="R293" s="30"/>
      <c r="S293" s="30"/>
      <c r="T293" s="30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30"/>
      <c r="AI293" s="30"/>
      <c r="AJ293" s="30"/>
      <c r="AK293" s="30"/>
      <c r="AL293" s="30"/>
      <c r="AM293" s="30"/>
      <c r="AN293" s="30"/>
    </row>
    <row r="294" spans="1:40" x14ac:dyDescent="0.2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111"/>
      <c r="R294" s="30"/>
      <c r="S294" s="30"/>
      <c r="T294" s="30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30"/>
      <c r="AI294" s="30"/>
      <c r="AJ294" s="30"/>
      <c r="AK294" s="30"/>
      <c r="AL294" s="30"/>
      <c r="AM294" s="30"/>
      <c r="AN294" s="30"/>
    </row>
    <row r="295" spans="1:40" x14ac:dyDescent="0.2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111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  <c r="AJ295" s="30"/>
      <c r="AK295" s="30"/>
      <c r="AL295" s="30"/>
      <c r="AM295" s="30"/>
      <c r="AN295" s="30"/>
    </row>
    <row r="296" spans="1:40" x14ac:dyDescent="0.2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111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  <c r="AI296" s="30"/>
      <c r="AJ296" s="30"/>
      <c r="AK296" s="30"/>
      <c r="AL296" s="30"/>
      <c r="AM296" s="30"/>
      <c r="AN296" s="30"/>
    </row>
    <row r="297" spans="1:40" x14ac:dyDescent="0.2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111"/>
      <c r="R297" s="30"/>
      <c r="S297" s="30"/>
      <c r="T297" s="30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30"/>
      <c r="AI297" s="30"/>
      <c r="AJ297" s="30"/>
      <c r="AK297" s="30"/>
      <c r="AL297" s="30"/>
      <c r="AM297" s="30"/>
      <c r="AN297" s="30"/>
    </row>
    <row r="298" spans="1:40" x14ac:dyDescent="0.2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111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0"/>
      <c r="AJ298" s="30"/>
      <c r="AK298" s="30"/>
      <c r="AL298" s="30"/>
      <c r="AM298" s="30"/>
      <c r="AN298" s="30"/>
    </row>
    <row r="299" spans="1:40" x14ac:dyDescent="0.2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111"/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0"/>
      <c r="AJ299" s="30"/>
      <c r="AK299" s="30"/>
      <c r="AL299" s="30"/>
      <c r="AM299" s="30"/>
      <c r="AN299" s="30"/>
    </row>
    <row r="300" spans="1:40" x14ac:dyDescent="0.2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111"/>
      <c r="R300" s="30"/>
      <c r="S300" s="30"/>
      <c r="T300" s="30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0"/>
      <c r="AJ300" s="30"/>
      <c r="AK300" s="30"/>
      <c r="AL300" s="30"/>
      <c r="AM300" s="30"/>
      <c r="AN300" s="30"/>
    </row>
    <row r="301" spans="1:40" x14ac:dyDescent="0.2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111"/>
      <c r="R301" s="30"/>
      <c r="S301" s="30"/>
      <c r="T301" s="30"/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  <c r="AI301" s="30"/>
      <c r="AJ301" s="30"/>
      <c r="AK301" s="30"/>
      <c r="AL301" s="30"/>
      <c r="AM301" s="30"/>
      <c r="AN301" s="30"/>
    </row>
    <row r="302" spans="1:40" x14ac:dyDescent="0.2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111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30"/>
      <c r="AN302" s="30"/>
    </row>
    <row r="303" spans="1:40" x14ac:dyDescent="0.2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111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  <c r="AN303" s="30"/>
    </row>
    <row r="304" spans="1:40" x14ac:dyDescent="0.2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111"/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0"/>
      <c r="AJ304" s="30"/>
      <c r="AK304" s="30"/>
      <c r="AL304" s="30"/>
      <c r="AM304" s="30"/>
      <c r="AN304" s="30"/>
    </row>
    <row r="305" spans="1:40" x14ac:dyDescent="0.2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111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0"/>
      <c r="AJ305" s="30"/>
      <c r="AK305" s="30"/>
      <c r="AL305" s="30"/>
      <c r="AM305" s="30"/>
      <c r="AN305" s="30"/>
    </row>
    <row r="306" spans="1:40" x14ac:dyDescent="0.2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111"/>
      <c r="R306" s="30"/>
      <c r="S306" s="30"/>
      <c r="T306" s="30"/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F306" s="30"/>
      <c r="AG306" s="30"/>
      <c r="AH306" s="30"/>
      <c r="AI306" s="30"/>
      <c r="AJ306" s="30"/>
      <c r="AK306" s="30"/>
      <c r="AL306" s="30"/>
      <c r="AM306" s="30"/>
      <c r="AN306" s="30"/>
    </row>
    <row r="307" spans="1:40" x14ac:dyDescent="0.2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111"/>
      <c r="R307" s="30"/>
      <c r="S307" s="30"/>
      <c r="T307" s="30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0"/>
      <c r="AJ307" s="30"/>
      <c r="AK307" s="30"/>
      <c r="AL307" s="30"/>
      <c r="AM307" s="30"/>
      <c r="AN307" s="30"/>
    </row>
    <row r="308" spans="1:40" x14ac:dyDescent="0.2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111"/>
      <c r="R308" s="30"/>
      <c r="S308" s="30"/>
      <c r="T308" s="30"/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F308" s="30"/>
      <c r="AG308" s="30"/>
      <c r="AH308" s="30"/>
      <c r="AI308" s="30"/>
      <c r="AJ308" s="30"/>
      <c r="AK308" s="30"/>
      <c r="AL308" s="30"/>
      <c r="AM308" s="30"/>
      <c r="AN308" s="30"/>
    </row>
    <row r="309" spans="1:40" x14ac:dyDescent="0.2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111"/>
      <c r="R309" s="30"/>
      <c r="S309" s="30"/>
      <c r="T309" s="30"/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F309" s="30"/>
      <c r="AG309" s="30"/>
      <c r="AH309" s="30"/>
      <c r="AI309" s="30"/>
      <c r="AJ309" s="30"/>
      <c r="AK309" s="30"/>
      <c r="AL309" s="30"/>
      <c r="AM309" s="30"/>
      <c r="AN309" s="30"/>
    </row>
    <row r="310" spans="1:40" x14ac:dyDescent="0.2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111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  <c r="AN310" s="30"/>
    </row>
    <row r="311" spans="1:40" x14ac:dyDescent="0.2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111"/>
      <c r="R311" s="30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0"/>
      <c r="AJ311" s="30"/>
      <c r="AK311" s="30"/>
      <c r="AL311" s="30"/>
      <c r="AM311" s="30"/>
      <c r="AN311" s="30"/>
    </row>
    <row r="312" spans="1:40" x14ac:dyDescent="0.2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111"/>
      <c r="R312" s="30"/>
      <c r="S312" s="30"/>
      <c r="T312" s="30"/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0"/>
      <c r="AJ312" s="30"/>
      <c r="AK312" s="30"/>
      <c r="AL312" s="30"/>
      <c r="AM312" s="30"/>
      <c r="AN312" s="30"/>
    </row>
    <row r="313" spans="1:40" x14ac:dyDescent="0.2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111"/>
      <c r="R313" s="30"/>
      <c r="S313" s="30"/>
      <c r="T313" s="30"/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F313" s="30"/>
      <c r="AG313" s="30"/>
      <c r="AH313" s="30"/>
      <c r="AI313" s="30"/>
      <c r="AJ313" s="30"/>
      <c r="AK313" s="30"/>
      <c r="AL313" s="30"/>
      <c r="AM313" s="30"/>
      <c r="AN313" s="30"/>
    </row>
    <row r="314" spans="1:40" x14ac:dyDescent="0.2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111"/>
      <c r="R314" s="30"/>
      <c r="S314" s="30"/>
      <c r="T314" s="30"/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F314" s="30"/>
      <c r="AG314" s="30"/>
      <c r="AH314" s="30"/>
      <c r="AI314" s="30"/>
      <c r="AJ314" s="30"/>
      <c r="AK314" s="30"/>
      <c r="AL314" s="30"/>
      <c r="AM314" s="30"/>
      <c r="AN314" s="30"/>
    </row>
    <row r="315" spans="1:40" x14ac:dyDescent="0.2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111"/>
      <c r="R315" s="30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0"/>
      <c r="AJ315" s="30"/>
      <c r="AK315" s="30"/>
      <c r="AL315" s="30"/>
      <c r="AM315" s="30"/>
      <c r="AN315" s="30"/>
    </row>
    <row r="316" spans="1:40" x14ac:dyDescent="0.2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111"/>
      <c r="R316" s="30"/>
      <c r="S316" s="30"/>
      <c r="T316" s="30"/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F316" s="30"/>
      <c r="AG316" s="30"/>
      <c r="AH316" s="30"/>
      <c r="AI316" s="30"/>
      <c r="AJ316" s="30"/>
      <c r="AK316" s="30"/>
      <c r="AL316" s="30"/>
      <c r="AM316" s="30"/>
      <c r="AN316" s="30"/>
    </row>
    <row r="317" spans="1:40" x14ac:dyDescent="0.2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111"/>
      <c r="R317" s="30"/>
      <c r="S317" s="30"/>
      <c r="T317" s="30"/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F317" s="30"/>
      <c r="AG317" s="30"/>
      <c r="AH317" s="30"/>
      <c r="AI317" s="30"/>
      <c r="AJ317" s="30"/>
      <c r="AK317" s="30"/>
      <c r="AL317" s="30"/>
      <c r="AM317" s="30"/>
      <c r="AN317" s="30"/>
    </row>
    <row r="318" spans="1:40" x14ac:dyDescent="0.2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111"/>
      <c r="R318" s="30"/>
      <c r="S318" s="30"/>
      <c r="T318" s="30"/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0"/>
      <c r="AJ318" s="30"/>
      <c r="AK318" s="30"/>
      <c r="AL318" s="30"/>
      <c r="AM318" s="30"/>
      <c r="AN318" s="30"/>
    </row>
    <row r="319" spans="1:40" x14ac:dyDescent="0.2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111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F319" s="30"/>
      <c r="AG319" s="30"/>
      <c r="AH319" s="30"/>
      <c r="AI319" s="30"/>
      <c r="AJ319" s="30"/>
      <c r="AK319" s="30"/>
      <c r="AL319" s="30"/>
      <c r="AM319" s="30"/>
      <c r="AN319" s="30"/>
    </row>
    <row r="320" spans="1:40" x14ac:dyDescent="0.2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111"/>
      <c r="R320" s="30"/>
      <c r="S320" s="30"/>
      <c r="T320" s="30"/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F320" s="30"/>
      <c r="AG320" s="30"/>
      <c r="AH320" s="30"/>
      <c r="AI320" s="30"/>
      <c r="AJ320" s="30"/>
      <c r="AK320" s="30"/>
      <c r="AL320" s="30"/>
      <c r="AM320" s="30"/>
      <c r="AN320" s="30"/>
    </row>
    <row r="321" spans="1:40" x14ac:dyDescent="0.2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111"/>
      <c r="R321" s="30"/>
      <c r="S321" s="30"/>
      <c r="T321" s="30"/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F321" s="30"/>
      <c r="AG321" s="30"/>
      <c r="AH321" s="30"/>
      <c r="AI321" s="30"/>
      <c r="AJ321" s="30"/>
      <c r="AK321" s="30"/>
      <c r="AL321" s="30"/>
      <c r="AM321" s="30"/>
      <c r="AN321" s="30"/>
    </row>
    <row r="322" spans="1:40" x14ac:dyDescent="0.2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111"/>
      <c r="R322" s="30"/>
      <c r="S322" s="30"/>
      <c r="T322" s="30"/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F322" s="30"/>
      <c r="AG322" s="30"/>
      <c r="AH322" s="30"/>
      <c r="AI322" s="30"/>
      <c r="AJ322" s="30"/>
      <c r="AK322" s="30"/>
      <c r="AL322" s="30"/>
      <c r="AM322" s="30"/>
      <c r="AN322" s="30"/>
    </row>
    <row r="323" spans="1:40" x14ac:dyDescent="0.2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111"/>
      <c r="R323" s="30"/>
      <c r="S323" s="30"/>
      <c r="T323" s="30"/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F323" s="30"/>
      <c r="AG323" s="30"/>
      <c r="AH323" s="30"/>
      <c r="AI323" s="30"/>
      <c r="AJ323" s="30"/>
      <c r="AK323" s="30"/>
      <c r="AL323" s="30"/>
      <c r="AM323" s="30"/>
      <c r="AN323" s="30"/>
    </row>
    <row r="324" spans="1:40" x14ac:dyDescent="0.2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111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30"/>
      <c r="AM324" s="30"/>
      <c r="AN324" s="30"/>
    </row>
    <row r="325" spans="1:40" x14ac:dyDescent="0.2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111"/>
      <c r="R325" s="30"/>
      <c r="S325" s="30"/>
      <c r="T325" s="30"/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F325" s="30"/>
      <c r="AG325" s="30"/>
      <c r="AH325" s="30"/>
      <c r="AI325" s="30"/>
      <c r="AJ325" s="30"/>
      <c r="AK325" s="30"/>
      <c r="AL325" s="30"/>
      <c r="AM325" s="30"/>
      <c r="AN325" s="30"/>
    </row>
    <row r="326" spans="1:40" x14ac:dyDescent="0.2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111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  <c r="AJ326" s="30"/>
      <c r="AK326" s="30"/>
      <c r="AL326" s="30"/>
      <c r="AM326" s="30"/>
      <c r="AN326" s="30"/>
    </row>
    <row r="327" spans="1:40" x14ac:dyDescent="0.2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111"/>
      <c r="R327" s="30"/>
      <c r="S327" s="30"/>
      <c r="T327" s="30"/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F327" s="30"/>
      <c r="AG327" s="30"/>
      <c r="AH327" s="30"/>
      <c r="AI327" s="30"/>
      <c r="AJ327" s="30"/>
      <c r="AK327" s="30"/>
      <c r="AL327" s="30"/>
      <c r="AM327" s="30"/>
      <c r="AN327" s="30"/>
    </row>
    <row r="328" spans="1:40" x14ac:dyDescent="0.2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111"/>
      <c r="R328" s="30"/>
      <c r="S328" s="30"/>
      <c r="T328" s="30"/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F328" s="30"/>
      <c r="AG328" s="30"/>
      <c r="AH328" s="30"/>
      <c r="AI328" s="30"/>
      <c r="AJ328" s="30"/>
      <c r="AK328" s="30"/>
      <c r="AL328" s="30"/>
      <c r="AM328" s="30"/>
      <c r="AN328" s="30"/>
    </row>
    <row r="329" spans="1:40" x14ac:dyDescent="0.2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111"/>
      <c r="R329" s="30"/>
      <c r="S329" s="30"/>
      <c r="T329" s="30"/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F329" s="30"/>
      <c r="AG329" s="30"/>
      <c r="AH329" s="30"/>
      <c r="AI329" s="30"/>
      <c r="AJ329" s="30"/>
      <c r="AK329" s="30"/>
      <c r="AL329" s="30"/>
      <c r="AM329" s="30"/>
      <c r="AN329" s="30"/>
    </row>
    <row r="330" spans="1:40" x14ac:dyDescent="0.2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111"/>
      <c r="R330" s="30"/>
      <c r="S330" s="30"/>
      <c r="T330" s="30"/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F330" s="30"/>
      <c r="AG330" s="30"/>
      <c r="AH330" s="30"/>
      <c r="AI330" s="30"/>
      <c r="AJ330" s="30"/>
      <c r="AK330" s="30"/>
      <c r="AL330" s="30"/>
      <c r="AM330" s="30"/>
      <c r="AN330" s="30"/>
    </row>
    <row r="331" spans="1:40" x14ac:dyDescent="0.2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111"/>
      <c r="R331" s="30"/>
      <c r="S331" s="30"/>
      <c r="T331" s="30"/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F331" s="30"/>
      <c r="AG331" s="30"/>
      <c r="AH331" s="30"/>
      <c r="AI331" s="30"/>
      <c r="AJ331" s="30"/>
      <c r="AK331" s="30"/>
      <c r="AL331" s="30"/>
      <c r="AM331" s="30"/>
      <c r="AN331" s="30"/>
    </row>
    <row r="332" spans="1:40" x14ac:dyDescent="0.2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111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30"/>
      <c r="AN332" s="30"/>
    </row>
    <row r="333" spans="1:40" x14ac:dyDescent="0.2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111"/>
      <c r="R333" s="30"/>
      <c r="S333" s="30"/>
      <c r="T333" s="30"/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F333" s="30"/>
      <c r="AG333" s="30"/>
      <c r="AH333" s="30"/>
      <c r="AI333" s="30"/>
      <c r="AJ333" s="30"/>
      <c r="AK333" s="30"/>
      <c r="AL333" s="30"/>
      <c r="AM333" s="30"/>
      <c r="AN333" s="30"/>
    </row>
    <row r="334" spans="1:40" x14ac:dyDescent="0.2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111"/>
      <c r="R334" s="30"/>
      <c r="S334" s="30"/>
      <c r="T334" s="30"/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0"/>
      <c r="AJ334" s="30"/>
      <c r="AK334" s="30"/>
      <c r="AL334" s="30"/>
      <c r="AM334" s="30"/>
      <c r="AN334" s="30"/>
    </row>
    <row r="335" spans="1:40" x14ac:dyDescent="0.2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111"/>
      <c r="R335" s="30"/>
      <c r="S335" s="30"/>
      <c r="T335" s="30"/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F335" s="30"/>
      <c r="AG335" s="30"/>
      <c r="AH335" s="30"/>
      <c r="AI335" s="30"/>
      <c r="AJ335" s="30"/>
      <c r="AK335" s="30"/>
      <c r="AL335" s="30"/>
      <c r="AM335" s="30"/>
      <c r="AN335" s="30"/>
    </row>
    <row r="336" spans="1:40" x14ac:dyDescent="0.2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111"/>
      <c r="R336" s="30"/>
      <c r="S336" s="30"/>
      <c r="T336" s="30"/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F336" s="30"/>
      <c r="AG336" s="30"/>
      <c r="AH336" s="30"/>
      <c r="AI336" s="30"/>
      <c r="AJ336" s="30"/>
      <c r="AK336" s="30"/>
      <c r="AL336" s="30"/>
      <c r="AM336" s="30"/>
      <c r="AN336" s="30"/>
    </row>
    <row r="337" spans="1:40" x14ac:dyDescent="0.2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111"/>
      <c r="R337" s="30"/>
      <c r="S337" s="30"/>
      <c r="T337" s="30"/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F337" s="30"/>
      <c r="AG337" s="30"/>
      <c r="AH337" s="30"/>
      <c r="AI337" s="30"/>
      <c r="AJ337" s="30"/>
      <c r="AK337" s="30"/>
      <c r="AL337" s="30"/>
      <c r="AM337" s="30"/>
      <c r="AN337" s="30"/>
    </row>
    <row r="338" spans="1:40" x14ac:dyDescent="0.2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111"/>
      <c r="R338" s="30"/>
      <c r="S338" s="30"/>
      <c r="T338" s="30"/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  <c r="AF338" s="30"/>
      <c r="AG338" s="30"/>
      <c r="AH338" s="30"/>
      <c r="AI338" s="30"/>
      <c r="AJ338" s="30"/>
      <c r="AK338" s="30"/>
      <c r="AL338" s="30"/>
      <c r="AM338" s="30"/>
      <c r="AN338" s="30"/>
    </row>
    <row r="339" spans="1:40" x14ac:dyDescent="0.2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111"/>
      <c r="R339" s="30"/>
      <c r="S339" s="30"/>
      <c r="T339" s="30"/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F339" s="30"/>
      <c r="AG339" s="30"/>
      <c r="AH339" s="30"/>
      <c r="AI339" s="30"/>
      <c r="AJ339" s="30"/>
      <c r="AK339" s="30"/>
      <c r="AL339" s="30"/>
      <c r="AM339" s="30"/>
      <c r="AN339" s="30"/>
    </row>
    <row r="340" spans="1:40" x14ac:dyDescent="0.2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111"/>
      <c r="R340" s="30"/>
      <c r="S340" s="30"/>
      <c r="T340" s="30"/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F340" s="30"/>
      <c r="AG340" s="30"/>
      <c r="AH340" s="30"/>
      <c r="AI340" s="30"/>
      <c r="AJ340" s="30"/>
      <c r="AK340" s="30"/>
      <c r="AL340" s="30"/>
      <c r="AM340" s="30"/>
      <c r="AN340" s="30"/>
    </row>
    <row r="341" spans="1:40" x14ac:dyDescent="0.2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111"/>
      <c r="R341" s="30"/>
      <c r="S341" s="30"/>
      <c r="T341" s="30"/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F341" s="30"/>
      <c r="AG341" s="30"/>
      <c r="AH341" s="30"/>
      <c r="AI341" s="30"/>
      <c r="AJ341" s="30"/>
      <c r="AK341" s="30"/>
      <c r="AL341" s="30"/>
      <c r="AM341" s="30"/>
      <c r="AN341" s="30"/>
    </row>
    <row r="342" spans="1:40" x14ac:dyDescent="0.2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111"/>
      <c r="R342" s="30"/>
      <c r="S342" s="30"/>
      <c r="T342" s="30"/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F342" s="30"/>
      <c r="AG342" s="30"/>
      <c r="AH342" s="30"/>
      <c r="AI342" s="30"/>
      <c r="AJ342" s="30"/>
      <c r="AK342" s="30"/>
      <c r="AL342" s="30"/>
      <c r="AM342" s="30"/>
      <c r="AN342" s="30"/>
    </row>
    <row r="343" spans="1:40" x14ac:dyDescent="0.2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111"/>
      <c r="R343" s="30"/>
      <c r="S343" s="30"/>
      <c r="T343" s="30"/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F343" s="30"/>
      <c r="AG343" s="30"/>
      <c r="AH343" s="30"/>
      <c r="AI343" s="30"/>
      <c r="AJ343" s="30"/>
      <c r="AK343" s="30"/>
      <c r="AL343" s="30"/>
      <c r="AM343" s="30"/>
      <c r="AN343" s="30"/>
    </row>
    <row r="344" spans="1:40" x14ac:dyDescent="0.2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111"/>
      <c r="R344" s="30"/>
      <c r="S344" s="30"/>
      <c r="T344" s="30"/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F344" s="30"/>
      <c r="AG344" s="30"/>
      <c r="AH344" s="30"/>
      <c r="AI344" s="30"/>
      <c r="AJ344" s="30"/>
      <c r="AK344" s="30"/>
      <c r="AL344" s="30"/>
      <c r="AM344" s="30"/>
      <c r="AN344" s="30"/>
    </row>
    <row r="345" spans="1:40" x14ac:dyDescent="0.2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111"/>
      <c r="R345" s="30"/>
      <c r="S345" s="30"/>
      <c r="T345" s="30"/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F345" s="30"/>
      <c r="AG345" s="30"/>
      <c r="AH345" s="30"/>
      <c r="AI345" s="30"/>
      <c r="AJ345" s="30"/>
      <c r="AK345" s="30"/>
      <c r="AL345" s="30"/>
      <c r="AM345" s="30"/>
      <c r="AN345" s="30"/>
    </row>
    <row r="346" spans="1:40" x14ac:dyDescent="0.2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111"/>
      <c r="R346" s="30"/>
      <c r="S346" s="30"/>
      <c r="T346" s="30"/>
      <c r="U346" s="30"/>
      <c r="V346" s="30"/>
      <c r="W346" s="30"/>
      <c r="X346" s="30"/>
      <c r="Y346" s="30"/>
      <c r="Z346" s="30"/>
      <c r="AA346" s="30"/>
      <c r="AB346" s="30"/>
      <c r="AC346" s="30"/>
      <c r="AD346" s="30"/>
      <c r="AE346" s="30"/>
      <c r="AF346" s="30"/>
      <c r="AG346" s="30"/>
      <c r="AH346" s="30"/>
      <c r="AI346" s="30"/>
      <c r="AJ346" s="30"/>
      <c r="AK346" s="30"/>
      <c r="AL346" s="30"/>
      <c r="AM346" s="30"/>
      <c r="AN346" s="30"/>
    </row>
    <row r="347" spans="1:40" x14ac:dyDescent="0.2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111"/>
      <c r="R347" s="30"/>
      <c r="S347" s="30"/>
      <c r="T347" s="30"/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F347" s="30"/>
      <c r="AG347" s="30"/>
      <c r="AH347" s="30"/>
      <c r="AI347" s="30"/>
      <c r="AJ347" s="30"/>
      <c r="AK347" s="30"/>
      <c r="AL347" s="30"/>
      <c r="AM347" s="30"/>
      <c r="AN347" s="30"/>
    </row>
    <row r="348" spans="1:40" x14ac:dyDescent="0.2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111"/>
      <c r="R348" s="30"/>
      <c r="S348" s="30"/>
      <c r="T348" s="30"/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F348" s="30"/>
      <c r="AG348" s="30"/>
      <c r="AH348" s="30"/>
      <c r="AI348" s="30"/>
      <c r="AJ348" s="30"/>
      <c r="AK348" s="30"/>
      <c r="AL348" s="30"/>
      <c r="AM348" s="30"/>
      <c r="AN348" s="30"/>
    </row>
    <row r="349" spans="1:40" x14ac:dyDescent="0.2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111"/>
      <c r="R349" s="30"/>
      <c r="S349" s="30"/>
      <c r="T349" s="30"/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F349" s="30"/>
      <c r="AG349" s="30"/>
      <c r="AH349" s="30"/>
      <c r="AI349" s="30"/>
      <c r="AJ349" s="30"/>
      <c r="AK349" s="30"/>
      <c r="AL349" s="30"/>
      <c r="AM349" s="30"/>
      <c r="AN349" s="30"/>
    </row>
    <row r="350" spans="1:40" x14ac:dyDescent="0.2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111"/>
      <c r="R350" s="30"/>
      <c r="S350" s="30"/>
      <c r="T350" s="30"/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F350" s="30"/>
      <c r="AG350" s="30"/>
      <c r="AH350" s="30"/>
      <c r="AI350" s="30"/>
      <c r="AJ350" s="30"/>
      <c r="AK350" s="30"/>
      <c r="AL350" s="30"/>
      <c r="AM350" s="30"/>
      <c r="AN350" s="30"/>
    </row>
    <row r="351" spans="1:40" x14ac:dyDescent="0.2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111"/>
      <c r="R351" s="30"/>
      <c r="S351" s="30"/>
      <c r="T351" s="30"/>
      <c r="U351" s="30"/>
      <c r="V351" s="30"/>
      <c r="W351" s="30"/>
      <c r="X351" s="30"/>
      <c r="Y351" s="30"/>
      <c r="Z351" s="30"/>
      <c r="AA351" s="30"/>
      <c r="AB351" s="30"/>
      <c r="AC351" s="30"/>
      <c r="AD351" s="30"/>
      <c r="AE351" s="30"/>
      <c r="AF351" s="30"/>
      <c r="AG351" s="30"/>
      <c r="AH351" s="30"/>
      <c r="AI351" s="30"/>
      <c r="AJ351" s="30"/>
      <c r="AK351" s="30"/>
      <c r="AL351" s="30"/>
      <c r="AM351" s="30"/>
      <c r="AN351" s="30"/>
    </row>
    <row r="352" spans="1:40" x14ac:dyDescent="0.2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111"/>
      <c r="R352" s="30"/>
      <c r="S352" s="30"/>
      <c r="T352" s="30"/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F352" s="30"/>
      <c r="AG352" s="30"/>
      <c r="AH352" s="30"/>
      <c r="AI352" s="30"/>
      <c r="AJ352" s="30"/>
      <c r="AK352" s="30"/>
      <c r="AL352" s="30"/>
      <c r="AM352" s="30"/>
      <c r="AN352" s="30"/>
    </row>
    <row r="353" spans="1:40" x14ac:dyDescent="0.2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111"/>
      <c r="R353" s="30"/>
      <c r="S353" s="30"/>
      <c r="T353" s="30"/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F353" s="30"/>
      <c r="AG353" s="30"/>
      <c r="AH353" s="30"/>
      <c r="AI353" s="30"/>
      <c r="AJ353" s="30"/>
      <c r="AK353" s="30"/>
      <c r="AL353" s="30"/>
      <c r="AM353" s="30"/>
      <c r="AN353" s="30"/>
    </row>
    <row r="354" spans="1:40" x14ac:dyDescent="0.2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111"/>
      <c r="R354" s="30"/>
      <c r="S354" s="30"/>
      <c r="T354" s="30"/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  <c r="AF354" s="30"/>
      <c r="AG354" s="30"/>
      <c r="AH354" s="30"/>
      <c r="AI354" s="30"/>
      <c r="AJ354" s="30"/>
      <c r="AK354" s="30"/>
      <c r="AL354" s="30"/>
      <c r="AM354" s="30"/>
      <c r="AN354" s="30"/>
    </row>
    <row r="355" spans="1:40" x14ac:dyDescent="0.2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111"/>
      <c r="R355" s="30"/>
      <c r="S355" s="30"/>
      <c r="T355" s="30"/>
      <c r="U355" s="30"/>
      <c r="V355" s="30"/>
      <c r="W355" s="30"/>
      <c r="X355" s="30"/>
      <c r="Y355" s="30"/>
      <c r="Z355" s="30"/>
      <c r="AA355" s="30"/>
      <c r="AB355" s="30"/>
      <c r="AC355" s="30"/>
      <c r="AD355" s="30"/>
      <c r="AE355" s="30"/>
      <c r="AF355" s="30"/>
      <c r="AG355" s="30"/>
      <c r="AH355" s="30"/>
      <c r="AI355" s="30"/>
      <c r="AJ355" s="30"/>
      <c r="AK355" s="30"/>
      <c r="AL355" s="30"/>
      <c r="AM355" s="30"/>
      <c r="AN355" s="30"/>
    </row>
    <row r="356" spans="1:40" x14ac:dyDescent="0.2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111"/>
      <c r="R356" s="30"/>
      <c r="S356" s="30"/>
      <c r="T356" s="30"/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F356" s="30"/>
      <c r="AG356" s="30"/>
      <c r="AH356" s="30"/>
      <c r="AI356" s="30"/>
      <c r="AJ356" s="30"/>
      <c r="AK356" s="30"/>
      <c r="AL356" s="30"/>
      <c r="AM356" s="30"/>
      <c r="AN356" s="30"/>
    </row>
    <row r="357" spans="1:40" x14ac:dyDescent="0.2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111"/>
      <c r="R357" s="30"/>
      <c r="S357" s="30"/>
      <c r="T357" s="30"/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F357" s="30"/>
      <c r="AG357" s="30"/>
      <c r="AH357" s="30"/>
      <c r="AI357" s="30"/>
      <c r="AJ357" s="30"/>
      <c r="AK357" s="30"/>
      <c r="AL357" s="30"/>
      <c r="AM357" s="30"/>
      <c r="AN357" s="30"/>
    </row>
    <row r="358" spans="1:40" x14ac:dyDescent="0.2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111"/>
      <c r="R358" s="30"/>
      <c r="S358" s="30"/>
      <c r="T358" s="30"/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F358" s="30"/>
      <c r="AG358" s="30"/>
      <c r="AH358" s="30"/>
      <c r="AI358" s="30"/>
      <c r="AJ358" s="30"/>
      <c r="AK358" s="30"/>
      <c r="AL358" s="30"/>
      <c r="AM358" s="30"/>
      <c r="AN358" s="30"/>
    </row>
    <row r="359" spans="1:40" x14ac:dyDescent="0.2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111"/>
      <c r="R359" s="30"/>
      <c r="S359" s="30"/>
      <c r="T359" s="30"/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F359" s="30"/>
      <c r="AG359" s="30"/>
      <c r="AH359" s="30"/>
      <c r="AI359" s="30"/>
      <c r="AJ359" s="30"/>
      <c r="AK359" s="30"/>
      <c r="AL359" s="30"/>
      <c r="AM359" s="30"/>
      <c r="AN359" s="30"/>
    </row>
    <row r="360" spans="1:40" x14ac:dyDescent="0.2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111"/>
      <c r="R360" s="30"/>
      <c r="S360" s="30"/>
      <c r="T360" s="30"/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F360" s="30"/>
      <c r="AG360" s="30"/>
      <c r="AH360" s="30"/>
      <c r="AI360" s="30"/>
      <c r="AJ360" s="30"/>
      <c r="AK360" s="30"/>
      <c r="AL360" s="30"/>
      <c r="AM360" s="30"/>
      <c r="AN360" s="30"/>
    </row>
    <row r="361" spans="1:40" x14ac:dyDescent="0.2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111"/>
      <c r="R361" s="30"/>
      <c r="S361" s="30"/>
      <c r="T361" s="30"/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F361" s="30"/>
      <c r="AG361" s="30"/>
      <c r="AH361" s="30"/>
      <c r="AI361" s="30"/>
      <c r="AJ361" s="30"/>
      <c r="AK361" s="30"/>
      <c r="AL361" s="30"/>
      <c r="AM361" s="30"/>
      <c r="AN361" s="30"/>
    </row>
    <row r="362" spans="1:40" x14ac:dyDescent="0.2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111"/>
      <c r="R362" s="30"/>
      <c r="S362" s="30"/>
      <c r="T362" s="30"/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  <c r="AE362" s="30"/>
      <c r="AF362" s="30"/>
      <c r="AG362" s="30"/>
      <c r="AH362" s="30"/>
      <c r="AI362" s="30"/>
      <c r="AJ362" s="30"/>
      <c r="AK362" s="30"/>
      <c r="AL362" s="30"/>
      <c r="AM362" s="30"/>
      <c r="AN362" s="30"/>
    </row>
    <row r="363" spans="1:40" x14ac:dyDescent="0.2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111"/>
      <c r="R363" s="30"/>
      <c r="S363" s="30"/>
      <c r="T363" s="30"/>
      <c r="U363" s="30"/>
      <c r="V363" s="30"/>
      <c r="W363" s="30"/>
      <c r="X363" s="30"/>
      <c r="Y363" s="30"/>
      <c r="Z363" s="30"/>
      <c r="AA363" s="30"/>
      <c r="AB363" s="30"/>
      <c r="AC363" s="30"/>
      <c r="AD363" s="30"/>
      <c r="AE363" s="30"/>
      <c r="AF363" s="30"/>
      <c r="AG363" s="30"/>
      <c r="AH363" s="30"/>
      <c r="AI363" s="30"/>
      <c r="AJ363" s="30"/>
      <c r="AK363" s="30"/>
      <c r="AL363" s="30"/>
      <c r="AM363" s="30"/>
      <c r="AN363" s="30"/>
    </row>
    <row r="364" spans="1:40" x14ac:dyDescent="0.2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111"/>
      <c r="R364" s="30"/>
      <c r="S364" s="30"/>
      <c r="T364" s="30"/>
      <c r="U364" s="30"/>
      <c r="V364" s="30"/>
      <c r="W364" s="30"/>
      <c r="X364" s="30"/>
      <c r="Y364" s="30"/>
      <c r="Z364" s="30"/>
      <c r="AA364" s="30"/>
      <c r="AB364" s="30"/>
      <c r="AC364" s="30"/>
      <c r="AD364" s="30"/>
      <c r="AE364" s="30"/>
      <c r="AF364" s="30"/>
      <c r="AG364" s="30"/>
      <c r="AH364" s="30"/>
      <c r="AI364" s="30"/>
      <c r="AJ364" s="30"/>
      <c r="AK364" s="30"/>
      <c r="AL364" s="30"/>
      <c r="AM364" s="30"/>
      <c r="AN364" s="30"/>
    </row>
    <row r="365" spans="1:40" x14ac:dyDescent="0.2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111"/>
      <c r="R365" s="30"/>
      <c r="S365" s="30"/>
      <c r="T365" s="30"/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  <c r="AE365" s="30"/>
      <c r="AF365" s="30"/>
      <c r="AG365" s="30"/>
      <c r="AH365" s="30"/>
      <c r="AI365" s="30"/>
      <c r="AJ365" s="30"/>
      <c r="AK365" s="30"/>
      <c r="AL365" s="30"/>
      <c r="AM365" s="30"/>
      <c r="AN365" s="30"/>
    </row>
    <row r="366" spans="1:40" x14ac:dyDescent="0.2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111"/>
      <c r="R366" s="30"/>
      <c r="S366" s="30"/>
      <c r="T366" s="30"/>
      <c r="U366" s="30"/>
      <c r="V366" s="30"/>
      <c r="W366" s="30"/>
      <c r="X366" s="30"/>
      <c r="Y366" s="30"/>
      <c r="Z366" s="30"/>
      <c r="AA366" s="30"/>
      <c r="AB366" s="30"/>
      <c r="AC366" s="30"/>
      <c r="AD366" s="30"/>
      <c r="AE366" s="30"/>
      <c r="AF366" s="30"/>
      <c r="AG366" s="30"/>
      <c r="AH366" s="30"/>
      <c r="AI366" s="30"/>
      <c r="AJ366" s="30"/>
      <c r="AK366" s="30"/>
      <c r="AL366" s="30"/>
      <c r="AM366" s="30"/>
      <c r="AN366" s="30"/>
    </row>
    <row r="367" spans="1:40" x14ac:dyDescent="0.2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111"/>
      <c r="R367" s="30"/>
      <c r="S367" s="30"/>
      <c r="T367" s="30"/>
      <c r="U367" s="30"/>
      <c r="V367" s="30"/>
      <c r="W367" s="30"/>
      <c r="X367" s="30"/>
      <c r="Y367" s="30"/>
      <c r="Z367" s="30"/>
      <c r="AA367" s="30"/>
      <c r="AB367" s="30"/>
      <c r="AC367" s="30"/>
      <c r="AD367" s="30"/>
      <c r="AE367" s="30"/>
      <c r="AF367" s="30"/>
      <c r="AG367" s="30"/>
      <c r="AH367" s="30"/>
      <c r="AI367" s="30"/>
      <c r="AJ367" s="30"/>
      <c r="AK367" s="30"/>
      <c r="AL367" s="30"/>
      <c r="AM367" s="30"/>
      <c r="AN367" s="30"/>
    </row>
    <row r="368" spans="1:40" x14ac:dyDescent="0.2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111"/>
      <c r="R368" s="30"/>
      <c r="S368" s="30"/>
      <c r="T368" s="30"/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  <c r="AE368" s="30"/>
      <c r="AF368" s="30"/>
      <c r="AG368" s="30"/>
      <c r="AH368" s="30"/>
      <c r="AI368" s="30"/>
      <c r="AJ368" s="30"/>
      <c r="AK368" s="30"/>
      <c r="AL368" s="30"/>
      <c r="AM368" s="30"/>
      <c r="AN368" s="30"/>
    </row>
    <row r="369" spans="1:40" x14ac:dyDescent="0.2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111"/>
      <c r="R369" s="30"/>
      <c r="S369" s="30"/>
      <c r="T369" s="30"/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F369" s="30"/>
      <c r="AG369" s="30"/>
      <c r="AH369" s="30"/>
      <c r="AI369" s="30"/>
      <c r="AJ369" s="30"/>
      <c r="AK369" s="30"/>
      <c r="AL369" s="30"/>
      <c r="AM369" s="30"/>
      <c r="AN369" s="30"/>
    </row>
    <row r="370" spans="1:40" x14ac:dyDescent="0.2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111"/>
      <c r="R370" s="30"/>
      <c r="S370" s="30"/>
      <c r="T370" s="30"/>
      <c r="U370" s="30"/>
      <c r="V370" s="30"/>
      <c r="W370" s="30"/>
      <c r="X370" s="30"/>
      <c r="Y370" s="30"/>
      <c r="Z370" s="30"/>
      <c r="AA370" s="30"/>
      <c r="AB370" s="30"/>
      <c r="AC370" s="30"/>
      <c r="AD370" s="30"/>
      <c r="AE370" s="30"/>
      <c r="AF370" s="30"/>
      <c r="AG370" s="30"/>
      <c r="AH370" s="30"/>
      <c r="AI370" s="30"/>
      <c r="AJ370" s="30"/>
      <c r="AK370" s="30"/>
      <c r="AL370" s="30"/>
      <c r="AM370" s="30"/>
      <c r="AN370" s="30"/>
    </row>
    <row r="371" spans="1:40" x14ac:dyDescent="0.2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111"/>
      <c r="R371" s="30"/>
      <c r="S371" s="30"/>
      <c r="T371" s="30"/>
      <c r="U371" s="30"/>
      <c r="V371" s="30"/>
      <c r="W371" s="30"/>
      <c r="X371" s="30"/>
      <c r="Y371" s="30"/>
      <c r="Z371" s="30"/>
      <c r="AA371" s="30"/>
      <c r="AB371" s="30"/>
      <c r="AC371" s="30"/>
      <c r="AD371" s="30"/>
      <c r="AE371" s="30"/>
      <c r="AF371" s="30"/>
      <c r="AG371" s="30"/>
      <c r="AH371" s="30"/>
      <c r="AI371" s="30"/>
      <c r="AJ371" s="30"/>
      <c r="AK371" s="30"/>
      <c r="AL371" s="30"/>
      <c r="AM371" s="30"/>
      <c r="AN371" s="30"/>
    </row>
    <row r="372" spans="1:40" x14ac:dyDescent="0.2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111"/>
      <c r="R372" s="30"/>
      <c r="S372" s="30"/>
      <c r="T372" s="30"/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  <c r="AE372" s="30"/>
      <c r="AF372" s="30"/>
      <c r="AG372" s="30"/>
      <c r="AH372" s="30"/>
      <c r="AI372" s="30"/>
      <c r="AJ372" s="30"/>
      <c r="AK372" s="30"/>
      <c r="AL372" s="30"/>
      <c r="AM372" s="30"/>
      <c r="AN372" s="30"/>
    </row>
    <row r="373" spans="1:40" x14ac:dyDescent="0.2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111"/>
      <c r="R373" s="30"/>
      <c r="S373" s="30"/>
      <c r="T373" s="30"/>
      <c r="U373" s="30"/>
      <c r="V373" s="30"/>
      <c r="W373" s="30"/>
      <c r="X373" s="30"/>
      <c r="Y373" s="30"/>
      <c r="Z373" s="30"/>
      <c r="AA373" s="30"/>
      <c r="AB373" s="30"/>
      <c r="AC373" s="30"/>
      <c r="AD373" s="30"/>
      <c r="AE373" s="30"/>
      <c r="AF373" s="30"/>
      <c r="AG373" s="30"/>
      <c r="AH373" s="30"/>
      <c r="AI373" s="30"/>
      <c r="AJ373" s="30"/>
      <c r="AK373" s="30"/>
      <c r="AL373" s="30"/>
      <c r="AM373" s="30"/>
      <c r="AN373" s="30"/>
    </row>
    <row r="374" spans="1:40" x14ac:dyDescent="0.2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111"/>
      <c r="R374" s="30"/>
      <c r="S374" s="30"/>
      <c r="T374" s="30"/>
      <c r="U374" s="30"/>
      <c r="V374" s="30"/>
      <c r="W374" s="30"/>
      <c r="X374" s="30"/>
      <c r="Y374" s="30"/>
      <c r="Z374" s="30"/>
      <c r="AA374" s="30"/>
      <c r="AB374" s="30"/>
      <c r="AC374" s="30"/>
      <c r="AD374" s="30"/>
      <c r="AE374" s="30"/>
      <c r="AF374" s="30"/>
      <c r="AG374" s="30"/>
      <c r="AH374" s="30"/>
      <c r="AI374" s="30"/>
      <c r="AJ374" s="30"/>
      <c r="AK374" s="30"/>
      <c r="AL374" s="30"/>
      <c r="AM374" s="30"/>
      <c r="AN374" s="30"/>
    </row>
    <row r="375" spans="1:40" x14ac:dyDescent="0.2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111"/>
      <c r="R375" s="30"/>
      <c r="S375" s="30"/>
      <c r="T375" s="30"/>
      <c r="U375" s="30"/>
      <c r="V375" s="30"/>
      <c r="W375" s="30"/>
      <c r="X375" s="30"/>
      <c r="Y375" s="30"/>
      <c r="Z375" s="30"/>
      <c r="AA375" s="30"/>
      <c r="AB375" s="30"/>
      <c r="AC375" s="30"/>
      <c r="AD375" s="30"/>
      <c r="AE375" s="30"/>
      <c r="AF375" s="30"/>
      <c r="AG375" s="30"/>
      <c r="AH375" s="30"/>
      <c r="AI375" s="30"/>
      <c r="AJ375" s="30"/>
      <c r="AK375" s="30"/>
      <c r="AL375" s="30"/>
      <c r="AM375" s="30"/>
      <c r="AN375" s="30"/>
    </row>
    <row r="376" spans="1:40" x14ac:dyDescent="0.2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111"/>
      <c r="R376" s="30"/>
      <c r="S376" s="30"/>
      <c r="T376" s="30"/>
      <c r="U376" s="30"/>
      <c r="V376" s="30"/>
      <c r="W376" s="30"/>
      <c r="X376" s="30"/>
      <c r="Y376" s="30"/>
      <c r="Z376" s="30"/>
      <c r="AA376" s="30"/>
      <c r="AB376" s="30"/>
      <c r="AC376" s="30"/>
      <c r="AD376" s="30"/>
      <c r="AE376" s="30"/>
      <c r="AF376" s="30"/>
      <c r="AG376" s="30"/>
      <c r="AH376" s="30"/>
      <c r="AI376" s="30"/>
      <c r="AJ376" s="30"/>
      <c r="AK376" s="30"/>
      <c r="AL376" s="30"/>
      <c r="AM376" s="30"/>
      <c r="AN376" s="30"/>
    </row>
    <row r="377" spans="1:40" x14ac:dyDescent="0.2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111"/>
      <c r="R377" s="30"/>
      <c r="S377" s="30"/>
      <c r="T377" s="30"/>
      <c r="U377" s="30"/>
      <c r="V377" s="30"/>
      <c r="W377" s="30"/>
      <c r="X377" s="30"/>
      <c r="Y377" s="30"/>
      <c r="Z377" s="30"/>
      <c r="AA377" s="30"/>
      <c r="AB377" s="30"/>
      <c r="AC377" s="30"/>
      <c r="AD377" s="30"/>
      <c r="AE377" s="30"/>
      <c r="AF377" s="30"/>
      <c r="AG377" s="30"/>
      <c r="AH377" s="30"/>
      <c r="AI377" s="30"/>
      <c r="AJ377" s="30"/>
      <c r="AK377" s="30"/>
      <c r="AL377" s="30"/>
      <c r="AM377" s="30"/>
      <c r="AN377" s="30"/>
    </row>
    <row r="378" spans="1:40" x14ac:dyDescent="0.2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111"/>
      <c r="R378" s="30"/>
      <c r="S378" s="30"/>
      <c r="T378" s="30"/>
      <c r="U378" s="30"/>
      <c r="V378" s="30"/>
      <c r="W378" s="30"/>
      <c r="X378" s="30"/>
      <c r="Y378" s="30"/>
      <c r="Z378" s="30"/>
      <c r="AA378" s="30"/>
      <c r="AB378" s="30"/>
      <c r="AC378" s="30"/>
      <c r="AD378" s="30"/>
      <c r="AE378" s="30"/>
      <c r="AF378" s="30"/>
      <c r="AG378" s="30"/>
      <c r="AH378" s="30"/>
      <c r="AI378" s="30"/>
      <c r="AJ378" s="30"/>
      <c r="AK378" s="30"/>
      <c r="AL378" s="30"/>
      <c r="AM378" s="30"/>
      <c r="AN378" s="30"/>
    </row>
    <row r="379" spans="1:40" x14ac:dyDescent="0.2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111"/>
      <c r="R379" s="30"/>
      <c r="S379" s="30"/>
      <c r="T379" s="30"/>
      <c r="U379" s="30"/>
      <c r="V379" s="30"/>
      <c r="W379" s="30"/>
      <c r="X379" s="30"/>
      <c r="Y379" s="30"/>
      <c r="Z379" s="30"/>
      <c r="AA379" s="30"/>
      <c r="AB379" s="30"/>
      <c r="AC379" s="30"/>
      <c r="AD379" s="30"/>
      <c r="AE379" s="30"/>
      <c r="AF379" s="30"/>
      <c r="AG379" s="30"/>
      <c r="AH379" s="30"/>
      <c r="AI379" s="30"/>
      <c r="AJ379" s="30"/>
      <c r="AK379" s="30"/>
      <c r="AL379" s="30"/>
      <c r="AM379" s="30"/>
      <c r="AN379" s="30"/>
    </row>
    <row r="380" spans="1:40" x14ac:dyDescent="0.2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111"/>
      <c r="R380" s="30"/>
      <c r="S380" s="30"/>
      <c r="T380" s="30"/>
      <c r="U380" s="30"/>
      <c r="V380" s="30"/>
      <c r="W380" s="30"/>
      <c r="X380" s="30"/>
      <c r="Y380" s="30"/>
      <c r="Z380" s="30"/>
      <c r="AA380" s="30"/>
      <c r="AB380" s="30"/>
      <c r="AC380" s="30"/>
      <c r="AD380" s="30"/>
      <c r="AE380" s="30"/>
      <c r="AF380" s="30"/>
      <c r="AG380" s="30"/>
      <c r="AH380" s="30"/>
      <c r="AI380" s="30"/>
      <c r="AJ380" s="30"/>
      <c r="AK380" s="30"/>
      <c r="AL380" s="30"/>
      <c r="AM380" s="30"/>
      <c r="AN380" s="30"/>
    </row>
    <row r="381" spans="1:40" x14ac:dyDescent="0.2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111"/>
      <c r="R381" s="30"/>
      <c r="S381" s="30"/>
      <c r="T381" s="30"/>
      <c r="U381" s="30"/>
      <c r="V381" s="30"/>
      <c r="W381" s="30"/>
      <c r="X381" s="30"/>
      <c r="Y381" s="30"/>
      <c r="Z381" s="30"/>
      <c r="AA381" s="30"/>
      <c r="AB381" s="30"/>
      <c r="AC381" s="30"/>
      <c r="AD381" s="30"/>
      <c r="AE381" s="30"/>
      <c r="AF381" s="30"/>
      <c r="AG381" s="30"/>
      <c r="AH381" s="30"/>
      <c r="AI381" s="30"/>
      <c r="AJ381" s="30"/>
      <c r="AK381" s="30"/>
      <c r="AL381" s="30"/>
      <c r="AM381" s="30"/>
      <c r="AN381" s="30"/>
    </row>
    <row r="382" spans="1:40" x14ac:dyDescent="0.2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111"/>
      <c r="R382" s="30"/>
      <c r="S382" s="30"/>
      <c r="T382" s="30"/>
      <c r="U382" s="30"/>
      <c r="V382" s="30"/>
      <c r="W382" s="30"/>
      <c r="X382" s="30"/>
      <c r="Y382" s="30"/>
      <c r="Z382" s="30"/>
      <c r="AA382" s="30"/>
      <c r="AB382" s="30"/>
      <c r="AC382" s="30"/>
      <c r="AD382" s="30"/>
      <c r="AE382" s="30"/>
      <c r="AF382" s="30"/>
      <c r="AG382" s="30"/>
      <c r="AH382" s="30"/>
      <c r="AI382" s="30"/>
      <c r="AJ382" s="30"/>
      <c r="AK382" s="30"/>
      <c r="AL382" s="30"/>
      <c r="AM382" s="30"/>
      <c r="AN382" s="30"/>
    </row>
    <row r="383" spans="1:40" x14ac:dyDescent="0.2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111"/>
      <c r="R383" s="30"/>
      <c r="S383" s="30"/>
      <c r="T383" s="30"/>
      <c r="U383" s="30"/>
      <c r="V383" s="30"/>
      <c r="W383" s="30"/>
      <c r="X383" s="30"/>
      <c r="Y383" s="30"/>
      <c r="Z383" s="30"/>
      <c r="AA383" s="30"/>
      <c r="AB383" s="30"/>
      <c r="AC383" s="30"/>
      <c r="AD383" s="30"/>
      <c r="AE383" s="30"/>
      <c r="AF383" s="30"/>
      <c r="AG383" s="30"/>
      <c r="AH383" s="30"/>
      <c r="AI383" s="30"/>
      <c r="AJ383" s="30"/>
      <c r="AK383" s="30"/>
      <c r="AL383" s="30"/>
      <c r="AM383" s="30"/>
      <c r="AN383" s="30"/>
    </row>
    <row r="384" spans="1:40" x14ac:dyDescent="0.2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111"/>
      <c r="R384" s="30"/>
      <c r="S384" s="30"/>
      <c r="T384" s="30"/>
      <c r="U384" s="30"/>
      <c r="V384" s="30"/>
      <c r="W384" s="30"/>
      <c r="X384" s="30"/>
      <c r="Y384" s="30"/>
      <c r="Z384" s="30"/>
      <c r="AA384" s="30"/>
      <c r="AB384" s="30"/>
      <c r="AC384" s="30"/>
      <c r="AD384" s="30"/>
      <c r="AE384" s="30"/>
      <c r="AF384" s="30"/>
      <c r="AG384" s="30"/>
      <c r="AH384" s="30"/>
      <c r="AI384" s="30"/>
      <c r="AJ384" s="30"/>
      <c r="AK384" s="30"/>
      <c r="AL384" s="30"/>
      <c r="AM384" s="30"/>
      <c r="AN384" s="30"/>
    </row>
    <row r="385" spans="1:40" x14ac:dyDescent="0.2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111"/>
      <c r="R385" s="30"/>
      <c r="S385" s="30"/>
      <c r="T385" s="30"/>
      <c r="U385" s="30"/>
      <c r="V385" s="30"/>
      <c r="W385" s="30"/>
      <c r="X385" s="30"/>
      <c r="Y385" s="30"/>
      <c r="Z385" s="30"/>
      <c r="AA385" s="30"/>
      <c r="AB385" s="30"/>
      <c r="AC385" s="30"/>
      <c r="AD385" s="30"/>
      <c r="AE385" s="30"/>
      <c r="AF385" s="30"/>
      <c r="AG385" s="30"/>
      <c r="AH385" s="30"/>
      <c r="AI385" s="30"/>
      <c r="AJ385" s="30"/>
      <c r="AK385" s="30"/>
      <c r="AL385" s="30"/>
      <c r="AM385" s="30"/>
      <c r="AN385" s="30"/>
    </row>
    <row r="386" spans="1:40" x14ac:dyDescent="0.2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111"/>
      <c r="R386" s="30"/>
      <c r="S386" s="30"/>
      <c r="T386" s="30"/>
      <c r="U386" s="30"/>
      <c r="V386" s="30"/>
      <c r="W386" s="30"/>
      <c r="X386" s="30"/>
      <c r="Y386" s="30"/>
      <c r="Z386" s="30"/>
      <c r="AA386" s="30"/>
      <c r="AB386" s="30"/>
      <c r="AC386" s="30"/>
      <c r="AD386" s="30"/>
      <c r="AE386" s="30"/>
      <c r="AF386" s="30"/>
      <c r="AG386" s="30"/>
      <c r="AH386" s="30"/>
      <c r="AI386" s="30"/>
      <c r="AJ386" s="30"/>
      <c r="AK386" s="30"/>
      <c r="AL386" s="30"/>
      <c r="AM386" s="30"/>
      <c r="AN386" s="30"/>
    </row>
    <row r="387" spans="1:40" x14ac:dyDescent="0.2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111"/>
      <c r="R387" s="30"/>
      <c r="S387" s="30"/>
      <c r="T387" s="30"/>
      <c r="U387" s="30"/>
      <c r="V387" s="30"/>
      <c r="W387" s="30"/>
      <c r="X387" s="30"/>
      <c r="Y387" s="30"/>
      <c r="Z387" s="30"/>
      <c r="AA387" s="30"/>
      <c r="AB387" s="30"/>
      <c r="AC387" s="30"/>
      <c r="AD387" s="30"/>
      <c r="AE387" s="30"/>
      <c r="AF387" s="30"/>
      <c r="AG387" s="30"/>
      <c r="AH387" s="30"/>
      <c r="AI387" s="30"/>
      <c r="AJ387" s="30"/>
      <c r="AK387" s="30"/>
      <c r="AL387" s="30"/>
      <c r="AM387" s="30"/>
      <c r="AN387" s="30"/>
    </row>
    <row r="388" spans="1:40" x14ac:dyDescent="0.2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111"/>
      <c r="R388" s="30"/>
      <c r="S388" s="30"/>
      <c r="T388" s="30"/>
      <c r="U388" s="30"/>
      <c r="V388" s="30"/>
      <c r="W388" s="30"/>
      <c r="X388" s="30"/>
      <c r="Y388" s="30"/>
      <c r="Z388" s="30"/>
      <c r="AA388" s="30"/>
      <c r="AB388" s="30"/>
      <c r="AC388" s="30"/>
      <c r="AD388" s="30"/>
      <c r="AE388" s="30"/>
      <c r="AF388" s="30"/>
      <c r="AG388" s="30"/>
      <c r="AH388" s="30"/>
      <c r="AI388" s="30"/>
      <c r="AJ388" s="30"/>
      <c r="AK388" s="30"/>
      <c r="AL388" s="30"/>
      <c r="AM388" s="30"/>
      <c r="AN388" s="30"/>
    </row>
    <row r="389" spans="1:40" x14ac:dyDescent="0.2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111"/>
      <c r="R389" s="30"/>
      <c r="S389" s="30"/>
      <c r="T389" s="30"/>
      <c r="U389" s="30"/>
      <c r="V389" s="30"/>
      <c r="W389" s="30"/>
      <c r="X389" s="30"/>
      <c r="Y389" s="30"/>
      <c r="Z389" s="30"/>
      <c r="AA389" s="30"/>
      <c r="AB389" s="30"/>
      <c r="AC389" s="30"/>
      <c r="AD389" s="30"/>
      <c r="AE389" s="30"/>
      <c r="AF389" s="30"/>
      <c r="AG389" s="30"/>
      <c r="AH389" s="30"/>
      <c r="AI389" s="30"/>
      <c r="AJ389" s="30"/>
      <c r="AK389" s="30"/>
      <c r="AL389" s="30"/>
      <c r="AM389" s="30"/>
      <c r="AN389" s="30"/>
    </row>
    <row r="390" spans="1:40" x14ac:dyDescent="0.2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111"/>
      <c r="R390" s="30"/>
      <c r="S390" s="30"/>
      <c r="T390" s="30"/>
      <c r="U390" s="30"/>
      <c r="V390" s="30"/>
      <c r="W390" s="30"/>
      <c r="X390" s="30"/>
      <c r="Y390" s="30"/>
      <c r="Z390" s="30"/>
      <c r="AA390" s="30"/>
      <c r="AB390" s="30"/>
      <c r="AC390" s="30"/>
      <c r="AD390" s="30"/>
      <c r="AE390" s="30"/>
      <c r="AF390" s="30"/>
      <c r="AG390" s="30"/>
      <c r="AH390" s="30"/>
      <c r="AI390" s="30"/>
      <c r="AJ390" s="30"/>
      <c r="AK390" s="30"/>
      <c r="AL390" s="30"/>
      <c r="AM390" s="30"/>
      <c r="AN390" s="30"/>
    </row>
    <row r="391" spans="1:40" x14ac:dyDescent="0.2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111"/>
      <c r="R391" s="30"/>
      <c r="S391" s="30"/>
      <c r="T391" s="30"/>
      <c r="U391" s="30"/>
      <c r="V391" s="30"/>
      <c r="W391" s="30"/>
      <c r="X391" s="30"/>
      <c r="Y391" s="30"/>
      <c r="Z391" s="30"/>
      <c r="AA391" s="30"/>
      <c r="AB391" s="30"/>
      <c r="AC391" s="30"/>
      <c r="AD391" s="30"/>
      <c r="AE391" s="30"/>
      <c r="AF391" s="30"/>
      <c r="AG391" s="30"/>
      <c r="AH391" s="30"/>
      <c r="AI391" s="30"/>
      <c r="AJ391" s="30"/>
      <c r="AK391" s="30"/>
      <c r="AL391" s="30"/>
      <c r="AM391" s="30"/>
      <c r="AN391" s="30"/>
    </row>
    <row r="392" spans="1:40" x14ac:dyDescent="0.2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111"/>
      <c r="R392" s="30"/>
      <c r="S392" s="30"/>
      <c r="T392" s="30"/>
      <c r="U392" s="30"/>
      <c r="V392" s="30"/>
      <c r="W392" s="30"/>
      <c r="X392" s="30"/>
      <c r="Y392" s="30"/>
      <c r="Z392" s="30"/>
      <c r="AA392" s="30"/>
      <c r="AB392" s="30"/>
      <c r="AC392" s="30"/>
      <c r="AD392" s="30"/>
      <c r="AE392" s="30"/>
      <c r="AF392" s="30"/>
      <c r="AG392" s="30"/>
      <c r="AH392" s="30"/>
      <c r="AI392" s="30"/>
      <c r="AJ392" s="30"/>
      <c r="AK392" s="30"/>
      <c r="AL392" s="30"/>
      <c r="AM392" s="30"/>
      <c r="AN392" s="30"/>
    </row>
    <row r="393" spans="1:40" x14ac:dyDescent="0.2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111"/>
      <c r="R393" s="30"/>
      <c r="S393" s="30"/>
      <c r="T393" s="30"/>
      <c r="U393" s="30"/>
      <c r="V393" s="30"/>
      <c r="W393" s="30"/>
      <c r="X393" s="30"/>
      <c r="Y393" s="30"/>
      <c r="Z393" s="30"/>
      <c r="AA393" s="30"/>
      <c r="AB393" s="30"/>
      <c r="AC393" s="30"/>
      <c r="AD393" s="30"/>
      <c r="AE393" s="30"/>
      <c r="AF393" s="30"/>
      <c r="AG393" s="30"/>
      <c r="AH393" s="30"/>
      <c r="AI393" s="30"/>
      <c r="AJ393" s="30"/>
      <c r="AK393" s="30"/>
      <c r="AL393" s="30"/>
      <c r="AM393" s="30"/>
      <c r="AN393" s="30"/>
    </row>
    <row r="394" spans="1:40" x14ac:dyDescent="0.2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111"/>
      <c r="R394" s="30"/>
      <c r="S394" s="30"/>
      <c r="T394" s="30"/>
      <c r="U394" s="30"/>
      <c r="V394" s="30"/>
      <c r="W394" s="30"/>
      <c r="X394" s="30"/>
      <c r="Y394" s="30"/>
      <c r="Z394" s="30"/>
      <c r="AA394" s="30"/>
      <c r="AB394" s="30"/>
      <c r="AC394" s="30"/>
      <c r="AD394" s="30"/>
      <c r="AE394" s="30"/>
      <c r="AF394" s="30"/>
      <c r="AG394" s="30"/>
      <c r="AH394" s="30"/>
      <c r="AI394" s="30"/>
      <c r="AJ394" s="30"/>
      <c r="AK394" s="30"/>
      <c r="AL394" s="30"/>
      <c r="AM394" s="30"/>
      <c r="AN394" s="30"/>
    </row>
    <row r="395" spans="1:40" x14ac:dyDescent="0.2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111"/>
      <c r="R395" s="30"/>
      <c r="S395" s="30"/>
      <c r="T395" s="30"/>
      <c r="U395" s="30"/>
      <c r="V395" s="30"/>
      <c r="W395" s="30"/>
      <c r="X395" s="30"/>
      <c r="Y395" s="30"/>
      <c r="Z395" s="30"/>
      <c r="AA395" s="30"/>
      <c r="AB395" s="30"/>
      <c r="AC395" s="30"/>
      <c r="AD395" s="30"/>
      <c r="AE395" s="30"/>
      <c r="AF395" s="30"/>
      <c r="AG395" s="30"/>
      <c r="AH395" s="30"/>
      <c r="AI395" s="30"/>
      <c r="AJ395" s="30"/>
      <c r="AK395" s="30"/>
      <c r="AL395" s="30"/>
      <c r="AM395" s="30"/>
      <c r="AN395" s="30"/>
    </row>
    <row r="396" spans="1:40" x14ac:dyDescent="0.2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111"/>
      <c r="R396" s="30"/>
      <c r="S396" s="30"/>
      <c r="T396" s="30"/>
      <c r="U396" s="30"/>
      <c r="V396" s="30"/>
      <c r="W396" s="30"/>
      <c r="X396" s="30"/>
      <c r="Y396" s="30"/>
      <c r="Z396" s="30"/>
      <c r="AA396" s="30"/>
      <c r="AB396" s="30"/>
      <c r="AC396" s="30"/>
      <c r="AD396" s="30"/>
      <c r="AE396" s="30"/>
      <c r="AF396" s="30"/>
      <c r="AG396" s="30"/>
      <c r="AH396" s="30"/>
      <c r="AI396" s="30"/>
      <c r="AJ396" s="30"/>
      <c r="AK396" s="30"/>
      <c r="AL396" s="30"/>
      <c r="AM396" s="30"/>
      <c r="AN396" s="30"/>
    </row>
    <row r="397" spans="1:40" x14ac:dyDescent="0.2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111"/>
      <c r="R397" s="30"/>
      <c r="S397" s="30"/>
      <c r="T397" s="30"/>
      <c r="U397" s="30"/>
      <c r="V397" s="30"/>
      <c r="W397" s="30"/>
      <c r="X397" s="30"/>
      <c r="Y397" s="30"/>
      <c r="Z397" s="30"/>
      <c r="AA397" s="30"/>
      <c r="AB397" s="30"/>
      <c r="AC397" s="30"/>
      <c r="AD397" s="30"/>
      <c r="AE397" s="30"/>
      <c r="AF397" s="30"/>
      <c r="AG397" s="30"/>
      <c r="AH397" s="30"/>
      <c r="AI397" s="30"/>
      <c r="AJ397" s="30"/>
      <c r="AK397" s="30"/>
      <c r="AL397" s="30"/>
      <c r="AM397" s="30"/>
      <c r="AN397" s="30"/>
    </row>
    <row r="398" spans="1:40" x14ac:dyDescent="0.2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111"/>
      <c r="R398" s="30"/>
      <c r="S398" s="30"/>
      <c r="T398" s="30"/>
      <c r="U398" s="30"/>
      <c r="V398" s="30"/>
      <c r="W398" s="30"/>
      <c r="X398" s="30"/>
      <c r="Y398" s="30"/>
      <c r="Z398" s="30"/>
      <c r="AA398" s="30"/>
      <c r="AB398" s="30"/>
      <c r="AC398" s="30"/>
      <c r="AD398" s="30"/>
      <c r="AE398" s="30"/>
      <c r="AF398" s="30"/>
      <c r="AG398" s="30"/>
      <c r="AH398" s="30"/>
      <c r="AI398" s="30"/>
      <c r="AJ398" s="30"/>
      <c r="AK398" s="30"/>
      <c r="AL398" s="30"/>
      <c r="AM398" s="30"/>
      <c r="AN398" s="30"/>
    </row>
    <row r="399" spans="1:40" x14ac:dyDescent="0.2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111"/>
      <c r="R399" s="30"/>
      <c r="S399" s="30"/>
      <c r="T399" s="30"/>
      <c r="U399" s="30"/>
      <c r="V399" s="30"/>
      <c r="W399" s="30"/>
      <c r="X399" s="30"/>
      <c r="Y399" s="30"/>
      <c r="Z399" s="30"/>
      <c r="AA399" s="30"/>
      <c r="AB399" s="30"/>
      <c r="AC399" s="30"/>
      <c r="AD399" s="30"/>
      <c r="AE399" s="30"/>
      <c r="AF399" s="30"/>
      <c r="AG399" s="30"/>
      <c r="AH399" s="30"/>
      <c r="AI399" s="30"/>
      <c r="AJ399" s="30"/>
      <c r="AK399" s="30"/>
      <c r="AL399" s="30"/>
      <c r="AM399" s="30"/>
      <c r="AN399" s="30"/>
    </row>
    <row r="400" spans="1:40" x14ac:dyDescent="0.2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111"/>
      <c r="R400" s="30"/>
      <c r="S400" s="30"/>
      <c r="T400" s="30"/>
      <c r="U400" s="30"/>
      <c r="V400" s="30"/>
      <c r="W400" s="30"/>
      <c r="X400" s="30"/>
      <c r="Y400" s="30"/>
      <c r="Z400" s="30"/>
      <c r="AA400" s="30"/>
      <c r="AB400" s="30"/>
      <c r="AC400" s="30"/>
      <c r="AD400" s="30"/>
      <c r="AE400" s="30"/>
      <c r="AF400" s="30"/>
      <c r="AG400" s="30"/>
      <c r="AH400" s="30"/>
      <c r="AI400" s="30"/>
      <c r="AJ400" s="30"/>
      <c r="AK400" s="30"/>
      <c r="AL400" s="30"/>
      <c r="AM400" s="30"/>
      <c r="AN400" s="30"/>
    </row>
    <row r="401" spans="1:40" x14ac:dyDescent="0.2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111"/>
      <c r="R401" s="30"/>
      <c r="S401" s="30"/>
      <c r="T401" s="30"/>
      <c r="U401" s="30"/>
      <c r="V401" s="30"/>
      <c r="W401" s="30"/>
      <c r="X401" s="30"/>
      <c r="Y401" s="30"/>
      <c r="Z401" s="30"/>
      <c r="AA401" s="30"/>
      <c r="AB401" s="30"/>
      <c r="AC401" s="30"/>
      <c r="AD401" s="30"/>
      <c r="AE401" s="30"/>
      <c r="AF401" s="30"/>
      <c r="AG401" s="30"/>
      <c r="AH401" s="30"/>
      <c r="AI401" s="30"/>
      <c r="AJ401" s="30"/>
      <c r="AK401" s="30"/>
      <c r="AL401" s="30"/>
      <c r="AM401" s="30"/>
      <c r="AN401" s="30"/>
    </row>
    <row r="402" spans="1:40" x14ac:dyDescent="0.2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111"/>
      <c r="R402" s="30"/>
      <c r="S402" s="30"/>
      <c r="T402" s="30"/>
      <c r="U402" s="30"/>
      <c r="V402" s="30"/>
      <c r="W402" s="30"/>
      <c r="X402" s="30"/>
      <c r="Y402" s="30"/>
      <c r="Z402" s="30"/>
      <c r="AA402" s="30"/>
      <c r="AB402" s="30"/>
      <c r="AC402" s="30"/>
      <c r="AD402" s="30"/>
      <c r="AE402" s="30"/>
      <c r="AF402" s="30"/>
      <c r="AG402" s="30"/>
      <c r="AH402" s="30"/>
      <c r="AI402" s="30"/>
      <c r="AJ402" s="30"/>
      <c r="AK402" s="30"/>
      <c r="AL402" s="30"/>
      <c r="AM402" s="30"/>
      <c r="AN402" s="30"/>
    </row>
    <row r="403" spans="1:40" x14ac:dyDescent="0.2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111"/>
      <c r="R403" s="30"/>
      <c r="S403" s="30"/>
      <c r="T403" s="30"/>
      <c r="U403" s="30"/>
      <c r="V403" s="30"/>
      <c r="W403" s="30"/>
      <c r="X403" s="30"/>
      <c r="Y403" s="30"/>
      <c r="Z403" s="30"/>
      <c r="AA403" s="30"/>
      <c r="AB403" s="30"/>
      <c r="AC403" s="30"/>
      <c r="AD403" s="30"/>
      <c r="AE403" s="30"/>
      <c r="AF403" s="30"/>
      <c r="AG403" s="30"/>
      <c r="AH403" s="30"/>
      <c r="AI403" s="30"/>
      <c r="AJ403" s="30"/>
      <c r="AK403" s="30"/>
      <c r="AL403" s="30"/>
      <c r="AM403" s="30"/>
      <c r="AN403" s="30"/>
    </row>
    <row r="404" spans="1:40" x14ac:dyDescent="0.2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111"/>
      <c r="R404" s="30"/>
      <c r="S404" s="30"/>
      <c r="T404" s="30"/>
      <c r="U404" s="30"/>
      <c r="V404" s="30"/>
      <c r="W404" s="30"/>
      <c r="X404" s="30"/>
      <c r="Y404" s="30"/>
      <c r="Z404" s="30"/>
      <c r="AA404" s="30"/>
      <c r="AB404" s="30"/>
      <c r="AC404" s="30"/>
      <c r="AD404" s="30"/>
      <c r="AE404" s="30"/>
      <c r="AF404" s="30"/>
      <c r="AG404" s="30"/>
      <c r="AH404" s="30"/>
      <c r="AI404" s="30"/>
      <c r="AJ404" s="30"/>
      <c r="AK404" s="30"/>
      <c r="AL404" s="30"/>
      <c r="AM404" s="30"/>
      <c r="AN404" s="30"/>
    </row>
    <row r="405" spans="1:40" x14ac:dyDescent="0.2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111"/>
      <c r="R405" s="30"/>
      <c r="S405" s="30"/>
      <c r="T405" s="30"/>
      <c r="U405" s="30"/>
      <c r="V405" s="30"/>
      <c r="W405" s="30"/>
      <c r="X405" s="30"/>
      <c r="Y405" s="30"/>
      <c r="Z405" s="30"/>
      <c r="AA405" s="30"/>
      <c r="AB405" s="30"/>
      <c r="AC405" s="30"/>
      <c r="AD405" s="30"/>
      <c r="AE405" s="30"/>
      <c r="AF405" s="30"/>
      <c r="AG405" s="30"/>
      <c r="AH405" s="30"/>
      <c r="AI405" s="30"/>
      <c r="AJ405" s="30"/>
      <c r="AK405" s="30"/>
      <c r="AL405" s="30"/>
      <c r="AM405" s="30"/>
      <c r="AN405" s="30"/>
    </row>
    <row r="406" spans="1:40" x14ac:dyDescent="0.2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111"/>
      <c r="R406" s="30"/>
      <c r="S406" s="30"/>
      <c r="T406" s="30"/>
      <c r="U406" s="30"/>
      <c r="V406" s="30"/>
      <c r="W406" s="30"/>
      <c r="X406" s="30"/>
      <c r="Y406" s="30"/>
      <c r="Z406" s="30"/>
      <c r="AA406" s="30"/>
      <c r="AB406" s="30"/>
      <c r="AC406" s="30"/>
      <c r="AD406" s="30"/>
      <c r="AE406" s="30"/>
      <c r="AF406" s="30"/>
      <c r="AG406" s="30"/>
      <c r="AH406" s="30"/>
      <c r="AI406" s="30"/>
      <c r="AJ406" s="30"/>
      <c r="AK406" s="30"/>
      <c r="AL406" s="30"/>
      <c r="AM406" s="30"/>
      <c r="AN406" s="30"/>
    </row>
    <row r="407" spans="1:40" x14ac:dyDescent="0.2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111"/>
      <c r="R407" s="30"/>
      <c r="S407" s="30"/>
      <c r="T407" s="30"/>
      <c r="U407" s="30"/>
      <c r="V407" s="30"/>
      <c r="W407" s="30"/>
      <c r="X407" s="30"/>
      <c r="Y407" s="30"/>
      <c r="Z407" s="30"/>
      <c r="AA407" s="30"/>
      <c r="AB407" s="30"/>
      <c r="AC407" s="30"/>
      <c r="AD407" s="30"/>
      <c r="AE407" s="30"/>
      <c r="AF407" s="30"/>
      <c r="AG407" s="30"/>
      <c r="AH407" s="30"/>
      <c r="AI407" s="30"/>
      <c r="AJ407" s="30"/>
      <c r="AK407" s="30"/>
      <c r="AL407" s="30"/>
      <c r="AM407" s="30"/>
      <c r="AN407" s="30"/>
    </row>
    <row r="408" spans="1:40" x14ac:dyDescent="0.2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111"/>
      <c r="R408" s="30"/>
      <c r="S408" s="30"/>
      <c r="T408" s="30"/>
      <c r="U408" s="30"/>
      <c r="V408" s="30"/>
      <c r="W408" s="30"/>
      <c r="X408" s="30"/>
      <c r="Y408" s="30"/>
      <c r="Z408" s="30"/>
      <c r="AA408" s="30"/>
      <c r="AB408" s="30"/>
      <c r="AC408" s="30"/>
      <c r="AD408" s="30"/>
      <c r="AE408" s="30"/>
      <c r="AF408" s="30"/>
      <c r="AG408" s="30"/>
      <c r="AH408" s="30"/>
      <c r="AI408" s="30"/>
      <c r="AJ408" s="30"/>
      <c r="AK408" s="30"/>
      <c r="AL408" s="30"/>
      <c r="AM408" s="30"/>
      <c r="AN408" s="30"/>
    </row>
    <row r="409" spans="1:40" x14ac:dyDescent="0.2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111"/>
      <c r="R409" s="30"/>
      <c r="S409" s="30"/>
      <c r="T409" s="30"/>
      <c r="U409" s="30"/>
      <c r="V409" s="30"/>
      <c r="W409" s="30"/>
      <c r="X409" s="30"/>
      <c r="Y409" s="30"/>
      <c r="Z409" s="30"/>
      <c r="AA409" s="30"/>
      <c r="AB409" s="30"/>
      <c r="AC409" s="30"/>
      <c r="AD409" s="30"/>
      <c r="AE409" s="30"/>
      <c r="AF409" s="30"/>
      <c r="AG409" s="30"/>
      <c r="AH409" s="30"/>
      <c r="AI409" s="30"/>
      <c r="AJ409" s="30"/>
      <c r="AK409" s="30"/>
      <c r="AL409" s="30"/>
      <c r="AM409" s="30"/>
      <c r="AN409" s="30"/>
    </row>
    <row r="410" spans="1:40" x14ac:dyDescent="0.2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111"/>
      <c r="R410" s="30"/>
      <c r="S410" s="30"/>
      <c r="T410" s="30"/>
      <c r="U410" s="30"/>
      <c r="V410" s="30"/>
      <c r="W410" s="30"/>
      <c r="X410" s="30"/>
      <c r="Y410" s="30"/>
      <c r="Z410" s="30"/>
      <c r="AA410" s="30"/>
      <c r="AB410" s="30"/>
      <c r="AC410" s="30"/>
      <c r="AD410" s="30"/>
      <c r="AE410" s="30"/>
      <c r="AF410" s="30"/>
      <c r="AG410" s="30"/>
      <c r="AH410" s="30"/>
      <c r="AI410" s="30"/>
      <c r="AJ410" s="30"/>
      <c r="AK410" s="30"/>
      <c r="AL410" s="30"/>
      <c r="AM410" s="30"/>
      <c r="AN410" s="30"/>
    </row>
    <row r="411" spans="1:40" x14ac:dyDescent="0.2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111"/>
      <c r="R411" s="30"/>
      <c r="S411" s="30"/>
      <c r="T411" s="30"/>
      <c r="U411" s="30"/>
      <c r="V411" s="30"/>
      <c r="W411" s="30"/>
      <c r="X411" s="30"/>
      <c r="Y411" s="30"/>
      <c r="Z411" s="30"/>
      <c r="AA411" s="30"/>
      <c r="AB411" s="30"/>
      <c r="AC411" s="30"/>
      <c r="AD411" s="30"/>
      <c r="AE411" s="30"/>
      <c r="AF411" s="30"/>
      <c r="AG411" s="30"/>
      <c r="AH411" s="30"/>
      <c r="AI411" s="30"/>
      <c r="AJ411" s="30"/>
      <c r="AK411" s="30"/>
      <c r="AL411" s="30"/>
      <c r="AM411" s="30"/>
      <c r="AN411" s="30"/>
    </row>
    <row r="412" spans="1:40" x14ac:dyDescent="0.2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111"/>
      <c r="R412" s="30"/>
      <c r="S412" s="30"/>
      <c r="T412" s="30"/>
      <c r="U412" s="30"/>
      <c r="V412" s="30"/>
      <c r="W412" s="30"/>
      <c r="X412" s="30"/>
      <c r="Y412" s="30"/>
      <c r="Z412" s="30"/>
      <c r="AA412" s="30"/>
      <c r="AB412" s="30"/>
      <c r="AC412" s="30"/>
      <c r="AD412" s="30"/>
      <c r="AE412" s="30"/>
      <c r="AF412" s="30"/>
      <c r="AG412" s="30"/>
      <c r="AH412" s="30"/>
      <c r="AI412" s="30"/>
      <c r="AJ412" s="30"/>
      <c r="AK412" s="30"/>
      <c r="AL412" s="30"/>
      <c r="AM412" s="30"/>
      <c r="AN412" s="30"/>
    </row>
    <row r="413" spans="1:40" x14ac:dyDescent="0.2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111"/>
      <c r="R413" s="30"/>
      <c r="S413" s="30"/>
      <c r="T413" s="30"/>
      <c r="U413" s="30"/>
      <c r="V413" s="30"/>
      <c r="W413" s="30"/>
      <c r="X413" s="30"/>
      <c r="Y413" s="30"/>
      <c r="Z413" s="30"/>
      <c r="AA413" s="30"/>
      <c r="AB413" s="30"/>
      <c r="AC413" s="30"/>
      <c r="AD413" s="30"/>
      <c r="AE413" s="30"/>
      <c r="AF413" s="30"/>
      <c r="AG413" s="30"/>
      <c r="AH413" s="30"/>
      <c r="AI413" s="30"/>
      <c r="AJ413" s="30"/>
      <c r="AK413" s="30"/>
      <c r="AL413" s="30"/>
      <c r="AM413" s="30"/>
      <c r="AN413" s="30"/>
    </row>
    <row r="414" spans="1:40" x14ac:dyDescent="0.2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111"/>
      <c r="R414" s="30"/>
      <c r="S414" s="30"/>
      <c r="T414" s="30"/>
      <c r="U414" s="30"/>
      <c r="V414" s="30"/>
      <c r="W414" s="30"/>
      <c r="X414" s="30"/>
      <c r="Y414" s="30"/>
      <c r="Z414" s="30"/>
      <c r="AA414" s="30"/>
      <c r="AB414" s="30"/>
      <c r="AC414" s="30"/>
      <c r="AD414" s="30"/>
      <c r="AE414" s="30"/>
      <c r="AF414" s="30"/>
      <c r="AG414" s="30"/>
      <c r="AH414" s="30"/>
      <c r="AI414" s="30"/>
      <c r="AJ414" s="30"/>
      <c r="AK414" s="30"/>
      <c r="AL414" s="30"/>
      <c r="AM414" s="30"/>
      <c r="AN414" s="30"/>
    </row>
    <row r="415" spans="1:40" x14ac:dyDescent="0.2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111"/>
      <c r="R415" s="30"/>
      <c r="S415" s="30"/>
      <c r="T415" s="30"/>
      <c r="U415" s="30"/>
      <c r="V415" s="30"/>
      <c r="W415" s="30"/>
      <c r="X415" s="30"/>
      <c r="Y415" s="30"/>
      <c r="Z415" s="30"/>
      <c r="AA415" s="30"/>
      <c r="AB415" s="30"/>
      <c r="AC415" s="30"/>
      <c r="AD415" s="30"/>
      <c r="AE415" s="30"/>
      <c r="AF415" s="30"/>
      <c r="AG415" s="30"/>
      <c r="AH415" s="30"/>
      <c r="AI415" s="30"/>
      <c r="AJ415" s="30"/>
      <c r="AK415" s="30"/>
      <c r="AL415" s="30"/>
      <c r="AM415" s="30"/>
      <c r="AN415" s="30"/>
    </row>
    <row r="416" spans="1:40" x14ac:dyDescent="0.2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111"/>
      <c r="R416" s="30"/>
      <c r="S416" s="30"/>
      <c r="T416" s="30"/>
      <c r="U416" s="30"/>
      <c r="V416" s="30"/>
      <c r="W416" s="30"/>
      <c r="X416" s="30"/>
      <c r="Y416" s="30"/>
      <c r="Z416" s="30"/>
      <c r="AA416" s="30"/>
      <c r="AB416" s="30"/>
      <c r="AC416" s="30"/>
      <c r="AD416" s="30"/>
      <c r="AE416" s="30"/>
      <c r="AF416" s="30"/>
      <c r="AG416" s="30"/>
      <c r="AH416" s="30"/>
      <c r="AI416" s="30"/>
      <c r="AJ416" s="30"/>
      <c r="AK416" s="30"/>
      <c r="AL416" s="30"/>
      <c r="AM416" s="30"/>
      <c r="AN416" s="30"/>
    </row>
    <row r="417" spans="1:40" x14ac:dyDescent="0.2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111"/>
      <c r="R417" s="30"/>
      <c r="S417" s="30"/>
      <c r="T417" s="30"/>
      <c r="U417" s="30"/>
      <c r="V417" s="30"/>
      <c r="W417" s="30"/>
      <c r="X417" s="30"/>
      <c r="Y417" s="30"/>
      <c r="Z417" s="30"/>
      <c r="AA417" s="30"/>
      <c r="AB417" s="30"/>
      <c r="AC417" s="30"/>
      <c r="AD417" s="30"/>
      <c r="AE417" s="30"/>
      <c r="AF417" s="30"/>
      <c r="AG417" s="30"/>
      <c r="AH417" s="30"/>
      <c r="AI417" s="30"/>
      <c r="AJ417" s="30"/>
      <c r="AK417" s="30"/>
      <c r="AL417" s="30"/>
      <c r="AM417" s="30"/>
      <c r="AN417" s="30"/>
    </row>
    <row r="418" spans="1:40" x14ac:dyDescent="0.2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111"/>
      <c r="R418" s="30"/>
      <c r="S418" s="30"/>
      <c r="T418" s="30"/>
      <c r="U418" s="30"/>
      <c r="V418" s="30"/>
      <c r="W418" s="30"/>
      <c r="X418" s="30"/>
      <c r="Y418" s="30"/>
      <c r="Z418" s="30"/>
      <c r="AA418" s="30"/>
      <c r="AB418" s="30"/>
      <c r="AC418" s="30"/>
      <c r="AD418" s="30"/>
      <c r="AE418" s="30"/>
      <c r="AF418" s="30"/>
      <c r="AG418" s="30"/>
      <c r="AH418" s="30"/>
      <c r="AI418" s="30"/>
      <c r="AJ418" s="30"/>
      <c r="AK418" s="30"/>
      <c r="AL418" s="30"/>
      <c r="AM418" s="30"/>
      <c r="AN418" s="30"/>
    </row>
    <row r="419" spans="1:40" x14ac:dyDescent="0.2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111"/>
      <c r="R419" s="30"/>
      <c r="S419" s="30"/>
      <c r="T419" s="30"/>
      <c r="U419" s="30"/>
      <c r="V419" s="30"/>
      <c r="W419" s="30"/>
      <c r="X419" s="30"/>
      <c r="Y419" s="30"/>
      <c r="Z419" s="30"/>
      <c r="AA419" s="30"/>
      <c r="AB419" s="30"/>
      <c r="AC419" s="30"/>
      <c r="AD419" s="30"/>
      <c r="AE419" s="30"/>
      <c r="AF419" s="30"/>
      <c r="AG419" s="30"/>
      <c r="AH419" s="30"/>
      <c r="AI419" s="30"/>
      <c r="AJ419" s="30"/>
      <c r="AK419" s="30"/>
      <c r="AL419" s="30"/>
      <c r="AM419" s="30"/>
      <c r="AN419" s="30"/>
    </row>
    <row r="420" spans="1:40" x14ac:dyDescent="0.2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111"/>
      <c r="R420" s="30"/>
      <c r="S420" s="30"/>
      <c r="T420" s="30"/>
      <c r="U420" s="30"/>
      <c r="V420" s="30"/>
      <c r="W420" s="30"/>
      <c r="X420" s="30"/>
      <c r="Y420" s="30"/>
      <c r="Z420" s="30"/>
      <c r="AA420" s="30"/>
      <c r="AB420" s="30"/>
      <c r="AC420" s="30"/>
      <c r="AD420" s="30"/>
      <c r="AE420" s="30"/>
      <c r="AF420" s="30"/>
      <c r="AG420" s="30"/>
      <c r="AH420" s="30"/>
      <c r="AI420" s="30"/>
      <c r="AJ420" s="30"/>
      <c r="AK420" s="30"/>
      <c r="AL420" s="30"/>
      <c r="AM420" s="30"/>
      <c r="AN420" s="30"/>
    </row>
    <row r="421" spans="1:40" x14ac:dyDescent="0.2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111"/>
      <c r="R421" s="30"/>
      <c r="S421" s="30"/>
      <c r="T421" s="30"/>
      <c r="U421" s="30"/>
      <c r="V421" s="30"/>
      <c r="W421" s="30"/>
      <c r="X421" s="30"/>
      <c r="Y421" s="30"/>
      <c r="Z421" s="30"/>
      <c r="AA421" s="30"/>
      <c r="AB421" s="30"/>
      <c r="AC421" s="30"/>
      <c r="AD421" s="30"/>
      <c r="AE421" s="30"/>
      <c r="AF421" s="30"/>
      <c r="AG421" s="30"/>
      <c r="AH421" s="30"/>
      <c r="AI421" s="30"/>
      <c r="AJ421" s="30"/>
      <c r="AK421" s="30"/>
      <c r="AL421" s="30"/>
      <c r="AM421" s="30"/>
      <c r="AN421" s="30"/>
    </row>
    <row r="422" spans="1:40" x14ac:dyDescent="0.2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111"/>
      <c r="R422" s="30"/>
      <c r="S422" s="30"/>
      <c r="T422" s="30"/>
      <c r="U422" s="30"/>
      <c r="V422" s="30"/>
      <c r="W422" s="30"/>
      <c r="X422" s="30"/>
      <c r="Y422" s="30"/>
      <c r="Z422" s="30"/>
      <c r="AA422" s="30"/>
      <c r="AB422" s="30"/>
      <c r="AC422" s="30"/>
      <c r="AD422" s="30"/>
      <c r="AE422" s="30"/>
      <c r="AF422" s="30"/>
      <c r="AG422" s="30"/>
      <c r="AH422" s="30"/>
      <c r="AI422" s="30"/>
      <c r="AJ422" s="30"/>
      <c r="AK422" s="30"/>
      <c r="AL422" s="30"/>
      <c r="AM422" s="30"/>
      <c r="AN422" s="30"/>
    </row>
    <row r="423" spans="1:40" x14ac:dyDescent="0.2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111"/>
      <c r="R423" s="30"/>
      <c r="S423" s="30"/>
      <c r="T423" s="30"/>
      <c r="U423" s="30"/>
      <c r="V423" s="30"/>
      <c r="W423" s="30"/>
      <c r="X423" s="30"/>
      <c r="Y423" s="30"/>
      <c r="Z423" s="30"/>
      <c r="AA423" s="30"/>
      <c r="AB423" s="30"/>
      <c r="AC423" s="30"/>
      <c r="AD423" s="30"/>
      <c r="AE423" s="30"/>
      <c r="AF423" s="30"/>
      <c r="AG423" s="30"/>
      <c r="AH423" s="30"/>
      <c r="AI423" s="30"/>
      <c r="AJ423" s="30"/>
      <c r="AK423" s="30"/>
      <c r="AL423" s="30"/>
      <c r="AM423" s="30"/>
      <c r="AN423" s="30"/>
    </row>
    <row r="424" spans="1:40" x14ac:dyDescent="0.2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111"/>
      <c r="R424" s="30"/>
      <c r="S424" s="30"/>
      <c r="T424" s="30"/>
      <c r="U424" s="30"/>
      <c r="V424" s="30"/>
      <c r="W424" s="30"/>
      <c r="X424" s="30"/>
      <c r="Y424" s="30"/>
      <c r="Z424" s="30"/>
      <c r="AA424" s="30"/>
      <c r="AB424" s="30"/>
      <c r="AC424" s="30"/>
      <c r="AD424" s="30"/>
      <c r="AE424" s="30"/>
      <c r="AF424" s="30"/>
      <c r="AG424" s="30"/>
      <c r="AH424" s="30"/>
      <c r="AI424" s="30"/>
      <c r="AJ424" s="30"/>
      <c r="AK424" s="30"/>
      <c r="AL424" s="30"/>
      <c r="AM424" s="30"/>
      <c r="AN424" s="30"/>
    </row>
    <row r="425" spans="1:40" x14ac:dyDescent="0.2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111"/>
      <c r="R425" s="30"/>
      <c r="S425" s="30"/>
      <c r="T425" s="30"/>
      <c r="U425" s="30"/>
      <c r="V425" s="30"/>
      <c r="W425" s="30"/>
      <c r="X425" s="30"/>
      <c r="Y425" s="30"/>
      <c r="Z425" s="30"/>
      <c r="AA425" s="30"/>
      <c r="AB425" s="30"/>
      <c r="AC425" s="30"/>
      <c r="AD425" s="30"/>
      <c r="AE425" s="30"/>
      <c r="AF425" s="30"/>
      <c r="AG425" s="30"/>
      <c r="AH425" s="30"/>
      <c r="AI425" s="30"/>
      <c r="AJ425" s="30"/>
      <c r="AK425" s="30"/>
      <c r="AL425" s="30"/>
      <c r="AM425" s="30"/>
      <c r="AN425" s="30"/>
    </row>
    <row r="426" spans="1:40" x14ac:dyDescent="0.2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111"/>
      <c r="R426" s="30"/>
      <c r="S426" s="30"/>
      <c r="T426" s="30"/>
      <c r="U426" s="30"/>
      <c r="V426" s="30"/>
      <c r="W426" s="30"/>
      <c r="X426" s="30"/>
      <c r="Y426" s="30"/>
      <c r="Z426" s="30"/>
      <c r="AA426" s="30"/>
      <c r="AB426" s="30"/>
      <c r="AC426" s="30"/>
      <c r="AD426" s="30"/>
      <c r="AE426" s="30"/>
      <c r="AF426" s="30"/>
      <c r="AG426" s="30"/>
      <c r="AH426" s="30"/>
      <c r="AI426" s="30"/>
      <c r="AJ426" s="30"/>
      <c r="AK426" s="30"/>
      <c r="AL426" s="30"/>
      <c r="AM426" s="30"/>
      <c r="AN426" s="30"/>
    </row>
    <row r="427" spans="1:40" x14ac:dyDescent="0.2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111"/>
      <c r="R427" s="30"/>
      <c r="S427" s="30"/>
      <c r="T427" s="30"/>
      <c r="U427" s="30"/>
      <c r="V427" s="30"/>
      <c r="W427" s="30"/>
      <c r="X427" s="30"/>
      <c r="Y427" s="30"/>
      <c r="Z427" s="30"/>
      <c r="AA427" s="30"/>
      <c r="AB427" s="30"/>
      <c r="AC427" s="30"/>
      <c r="AD427" s="30"/>
      <c r="AE427" s="30"/>
      <c r="AF427" s="30"/>
      <c r="AG427" s="30"/>
      <c r="AH427" s="30"/>
      <c r="AI427" s="30"/>
      <c r="AJ427" s="30"/>
      <c r="AK427" s="30"/>
      <c r="AL427" s="30"/>
      <c r="AM427" s="30"/>
      <c r="AN427" s="30"/>
    </row>
    <row r="428" spans="1:40" x14ac:dyDescent="0.2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111"/>
      <c r="R428" s="30"/>
      <c r="S428" s="30"/>
      <c r="T428" s="30"/>
      <c r="U428" s="30"/>
      <c r="V428" s="30"/>
      <c r="W428" s="30"/>
      <c r="X428" s="30"/>
      <c r="Y428" s="30"/>
      <c r="Z428" s="30"/>
      <c r="AA428" s="30"/>
      <c r="AB428" s="30"/>
      <c r="AC428" s="30"/>
      <c r="AD428" s="30"/>
      <c r="AE428" s="30"/>
      <c r="AF428" s="30"/>
      <c r="AG428" s="30"/>
      <c r="AH428" s="30"/>
      <c r="AI428" s="30"/>
      <c r="AJ428" s="30"/>
      <c r="AK428" s="30"/>
      <c r="AL428" s="30"/>
      <c r="AM428" s="30"/>
      <c r="AN428" s="30"/>
    </row>
    <row r="429" spans="1:40" x14ac:dyDescent="0.2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111"/>
      <c r="R429" s="30"/>
      <c r="S429" s="30"/>
      <c r="T429" s="30"/>
      <c r="U429" s="30"/>
      <c r="V429" s="30"/>
      <c r="W429" s="30"/>
      <c r="X429" s="30"/>
      <c r="Y429" s="30"/>
      <c r="Z429" s="30"/>
      <c r="AA429" s="30"/>
      <c r="AB429" s="30"/>
      <c r="AC429" s="30"/>
      <c r="AD429" s="30"/>
      <c r="AE429" s="30"/>
      <c r="AF429" s="30"/>
      <c r="AG429" s="30"/>
      <c r="AH429" s="30"/>
      <c r="AI429" s="30"/>
      <c r="AJ429" s="30"/>
      <c r="AK429" s="30"/>
      <c r="AL429" s="30"/>
      <c r="AM429" s="30"/>
      <c r="AN429" s="30"/>
    </row>
    <row r="430" spans="1:40" x14ac:dyDescent="0.2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111"/>
      <c r="R430" s="30"/>
      <c r="S430" s="30"/>
      <c r="T430" s="30"/>
      <c r="U430" s="30"/>
      <c r="V430" s="30"/>
      <c r="W430" s="30"/>
      <c r="X430" s="30"/>
      <c r="Y430" s="30"/>
      <c r="Z430" s="30"/>
      <c r="AA430" s="30"/>
      <c r="AB430" s="30"/>
      <c r="AC430" s="30"/>
      <c r="AD430" s="30"/>
      <c r="AE430" s="30"/>
      <c r="AF430" s="30"/>
      <c r="AG430" s="30"/>
      <c r="AH430" s="30"/>
      <c r="AI430" s="30"/>
      <c r="AJ430" s="30"/>
      <c r="AK430" s="30"/>
      <c r="AL430" s="30"/>
      <c r="AM430" s="30"/>
      <c r="AN430" s="30"/>
    </row>
    <row r="431" spans="1:40" x14ac:dyDescent="0.2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111"/>
      <c r="R431" s="30"/>
      <c r="S431" s="30"/>
      <c r="T431" s="30"/>
      <c r="U431" s="30"/>
      <c r="V431" s="30"/>
      <c r="W431" s="30"/>
      <c r="X431" s="30"/>
      <c r="Y431" s="30"/>
      <c r="Z431" s="30"/>
      <c r="AA431" s="30"/>
      <c r="AB431" s="30"/>
      <c r="AC431" s="30"/>
      <c r="AD431" s="30"/>
      <c r="AE431" s="30"/>
      <c r="AF431" s="30"/>
      <c r="AG431" s="30"/>
      <c r="AH431" s="30"/>
      <c r="AI431" s="30"/>
      <c r="AJ431" s="30"/>
      <c r="AK431" s="30"/>
      <c r="AL431" s="30"/>
      <c r="AM431" s="30"/>
      <c r="AN431" s="30"/>
    </row>
    <row r="432" spans="1:40" x14ac:dyDescent="0.2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111"/>
      <c r="R432" s="30"/>
      <c r="S432" s="30"/>
      <c r="T432" s="30"/>
      <c r="U432" s="30"/>
      <c r="V432" s="30"/>
      <c r="W432" s="30"/>
      <c r="X432" s="30"/>
      <c r="Y432" s="30"/>
      <c r="Z432" s="30"/>
      <c r="AA432" s="30"/>
      <c r="AB432" s="30"/>
      <c r="AC432" s="30"/>
      <c r="AD432" s="30"/>
      <c r="AE432" s="30"/>
      <c r="AF432" s="30"/>
      <c r="AG432" s="30"/>
      <c r="AH432" s="30"/>
      <c r="AI432" s="30"/>
      <c r="AJ432" s="30"/>
      <c r="AK432" s="30"/>
      <c r="AL432" s="30"/>
      <c r="AM432" s="30"/>
      <c r="AN432" s="30"/>
    </row>
    <row r="433" spans="1:40" x14ac:dyDescent="0.2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111"/>
      <c r="R433" s="30"/>
      <c r="S433" s="30"/>
      <c r="T433" s="30"/>
      <c r="U433" s="30"/>
      <c r="V433" s="30"/>
      <c r="W433" s="30"/>
      <c r="X433" s="30"/>
      <c r="Y433" s="30"/>
      <c r="Z433" s="30"/>
      <c r="AA433" s="30"/>
      <c r="AB433" s="30"/>
      <c r="AC433" s="30"/>
      <c r="AD433" s="30"/>
      <c r="AE433" s="30"/>
      <c r="AF433" s="30"/>
      <c r="AG433" s="30"/>
      <c r="AH433" s="30"/>
      <c r="AI433" s="30"/>
      <c r="AJ433" s="30"/>
      <c r="AK433" s="30"/>
      <c r="AL433" s="30"/>
      <c r="AM433" s="30"/>
      <c r="AN433" s="30"/>
    </row>
    <row r="434" spans="1:40" x14ac:dyDescent="0.2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111"/>
      <c r="R434" s="30"/>
      <c r="S434" s="30"/>
      <c r="T434" s="30"/>
      <c r="U434" s="30"/>
      <c r="V434" s="30"/>
      <c r="W434" s="30"/>
      <c r="X434" s="30"/>
      <c r="Y434" s="30"/>
      <c r="Z434" s="30"/>
      <c r="AA434" s="30"/>
      <c r="AB434" s="30"/>
      <c r="AC434" s="30"/>
      <c r="AD434" s="30"/>
      <c r="AE434" s="30"/>
      <c r="AF434" s="30"/>
      <c r="AG434" s="30"/>
      <c r="AH434" s="30"/>
      <c r="AI434" s="30"/>
      <c r="AJ434" s="30"/>
      <c r="AK434" s="30"/>
      <c r="AL434" s="30"/>
      <c r="AM434" s="30"/>
      <c r="AN434" s="30"/>
    </row>
    <row r="435" spans="1:40" x14ac:dyDescent="0.2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111"/>
      <c r="R435" s="30"/>
      <c r="S435" s="30"/>
      <c r="T435" s="30"/>
      <c r="U435" s="30"/>
      <c r="V435" s="30"/>
      <c r="W435" s="30"/>
      <c r="X435" s="30"/>
      <c r="Y435" s="30"/>
      <c r="Z435" s="30"/>
      <c r="AA435" s="30"/>
      <c r="AB435" s="30"/>
      <c r="AC435" s="30"/>
      <c r="AD435" s="30"/>
      <c r="AE435" s="30"/>
      <c r="AF435" s="30"/>
      <c r="AG435" s="30"/>
      <c r="AH435" s="30"/>
      <c r="AI435" s="30"/>
      <c r="AJ435" s="30"/>
      <c r="AK435" s="30"/>
      <c r="AL435" s="30"/>
      <c r="AM435" s="30"/>
      <c r="AN435" s="30"/>
    </row>
    <row r="436" spans="1:40" x14ac:dyDescent="0.2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111"/>
      <c r="R436" s="30"/>
      <c r="S436" s="30"/>
      <c r="T436" s="30"/>
      <c r="U436" s="30"/>
      <c r="V436" s="30"/>
      <c r="W436" s="30"/>
      <c r="X436" s="30"/>
      <c r="Y436" s="30"/>
      <c r="Z436" s="30"/>
      <c r="AA436" s="30"/>
      <c r="AB436" s="30"/>
      <c r="AC436" s="30"/>
      <c r="AD436" s="30"/>
      <c r="AE436" s="30"/>
      <c r="AF436" s="30"/>
      <c r="AG436" s="30"/>
      <c r="AH436" s="30"/>
      <c r="AI436" s="30"/>
      <c r="AJ436" s="30"/>
      <c r="AK436" s="30"/>
      <c r="AL436" s="30"/>
      <c r="AM436" s="30"/>
      <c r="AN436" s="30"/>
    </row>
    <row r="437" spans="1:40" x14ac:dyDescent="0.2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111"/>
      <c r="R437" s="30"/>
      <c r="S437" s="30"/>
      <c r="T437" s="30"/>
      <c r="U437" s="30"/>
      <c r="V437" s="30"/>
      <c r="W437" s="30"/>
      <c r="X437" s="30"/>
      <c r="Y437" s="30"/>
      <c r="Z437" s="30"/>
      <c r="AA437" s="30"/>
      <c r="AB437" s="30"/>
      <c r="AC437" s="30"/>
      <c r="AD437" s="30"/>
      <c r="AE437" s="30"/>
      <c r="AF437" s="30"/>
      <c r="AG437" s="30"/>
      <c r="AH437" s="30"/>
      <c r="AI437" s="30"/>
      <c r="AJ437" s="30"/>
      <c r="AK437" s="30"/>
      <c r="AL437" s="30"/>
      <c r="AM437" s="30"/>
      <c r="AN437" s="30"/>
    </row>
    <row r="438" spans="1:40" x14ac:dyDescent="0.2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111"/>
      <c r="R438" s="30"/>
      <c r="S438" s="30"/>
      <c r="T438" s="30"/>
      <c r="U438" s="30"/>
      <c r="V438" s="30"/>
      <c r="W438" s="30"/>
      <c r="X438" s="30"/>
      <c r="Y438" s="30"/>
      <c r="Z438" s="30"/>
      <c r="AA438" s="30"/>
      <c r="AB438" s="30"/>
      <c r="AC438" s="30"/>
      <c r="AD438" s="30"/>
      <c r="AE438" s="30"/>
      <c r="AF438" s="30"/>
      <c r="AG438" s="30"/>
      <c r="AH438" s="30"/>
      <c r="AI438" s="30"/>
      <c r="AJ438" s="30"/>
      <c r="AK438" s="30"/>
      <c r="AL438" s="30"/>
      <c r="AM438" s="30"/>
      <c r="AN438" s="30"/>
    </row>
    <row r="439" spans="1:40" x14ac:dyDescent="0.2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111"/>
      <c r="R439" s="30"/>
      <c r="S439" s="30"/>
      <c r="T439" s="30"/>
      <c r="U439" s="30"/>
      <c r="V439" s="30"/>
      <c r="W439" s="30"/>
      <c r="X439" s="30"/>
      <c r="Y439" s="30"/>
      <c r="Z439" s="30"/>
      <c r="AA439" s="30"/>
      <c r="AB439" s="30"/>
      <c r="AC439" s="30"/>
      <c r="AD439" s="30"/>
      <c r="AE439" s="30"/>
      <c r="AF439" s="30"/>
      <c r="AG439" s="30"/>
      <c r="AH439" s="30"/>
      <c r="AI439" s="30"/>
      <c r="AJ439" s="30"/>
      <c r="AK439" s="30"/>
      <c r="AL439" s="30"/>
      <c r="AM439" s="30"/>
      <c r="AN439" s="30"/>
    </row>
    <row r="440" spans="1:40" x14ac:dyDescent="0.2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111"/>
      <c r="R440" s="30"/>
      <c r="S440" s="30"/>
      <c r="T440" s="30"/>
      <c r="U440" s="30"/>
      <c r="V440" s="30"/>
      <c r="W440" s="30"/>
      <c r="X440" s="30"/>
      <c r="Y440" s="30"/>
      <c r="Z440" s="30"/>
      <c r="AA440" s="30"/>
      <c r="AB440" s="30"/>
      <c r="AC440" s="30"/>
      <c r="AD440" s="30"/>
      <c r="AE440" s="30"/>
      <c r="AF440" s="30"/>
      <c r="AG440" s="30"/>
      <c r="AH440" s="30"/>
      <c r="AI440" s="30"/>
      <c r="AJ440" s="30"/>
      <c r="AK440" s="30"/>
      <c r="AL440" s="30"/>
      <c r="AM440" s="30"/>
      <c r="AN440" s="30"/>
    </row>
    <row r="441" spans="1:40" x14ac:dyDescent="0.2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111"/>
      <c r="R441" s="30"/>
      <c r="S441" s="30"/>
      <c r="T441" s="30"/>
      <c r="U441" s="30"/>
      <c r="V441" s="30"/>
      <c r="W441" s="30"/>
      <c r="X441" s="30"/>
      <c r="Y441" s="30"/>
      <c r="Z441" s="30"/>
      <c r="AA441" s="30"/>
      <c r="AB441" s="30"/>
      <c r="AC441" s="30"/>
      <c r="AD441" s="30"/>
      <c r="AE441" s="30"/>
      <c r="AF441" s="30"/>
      <c r="AG441" s="30"/>
      <c r="AH441" s="30"/>
      <c r="AI441" s="30"/>
      <c r="AJ441" s="30"/>
      <c r="AK441" s="30"/>
      <c r="AL441" s="30"/>
      <c r="AM441" s="30"/>
      <c r="AN441" s="30"/>
    </row>
    <row r="442" spans="1:40" x14ac:dyDescent="0.2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111"/>
      <c r="R442" s="30"/>
      <c r="S442" s="30"/>
      <c r="T442" s="30"/>
      <c r="U442" s="30"/>
      <c r="V442" s="30"/>
      <c r="W442" s="30"/>
      <c r="X442" s="30"/>
      <c r="Y442" s="30"/>
      <c r="Z442" s="30"/>
      <c r="AA442" s="30"/>
      <c r="AB442" s="30"/>
      <c r="AC442" s="30"/>
      <c r="AD442" s="30"/>
      <c r="AE442" s="30"/>
      <c r="AF442" s="30"/>
      <c r="AG442" s="30"/>
      <c r="AH442" s="30"/>
      <c r="AI442" s="30"/>
      <c r="AJ442" s="30"/>
      <c r="AK442" s="30"/>
      <c r="AL442" s="30"/>
      <c r="AM442" s="30"/>
      <c r="AN442" s="30"/>
    </row>
    <row r="443" spans="1:40" x14ac:dyDescent="0.2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111"/>
      <c r="R443" s="30"/>
      <c r="S443" s="30"/>
      <c r="T443" s="30"/>
      <c r="U443" s="30"/>
      <c r="V443" s="30"/>
      <c r="W443" s="30"/>
      <c r="X443" s="30"/>
      <c r="Y443" s="30"/>
      <c r="Z443" s="30"/>
      <c r="AA443" s="30"/>
      <c r="AB443" s="30"/>
      <c r="AC443" s="30"/>
      <c r="AD443" s="30"/>
      <c r="AE443" s="30"/>
      <c r="AF443" s="30"/>
      <c r="AG443" s="30"/>
      <c r="AH443" s="30"/>
      <c r="AI443" s="30"/>
      <c r="AJ443" s="30"/>
      <c r="AK443" s="30"/>
      <c r="AL443" s="30"/>
      <c r="AM443" s="30"/>
      <c r="AN443" s="30"/>
    </row>
    <row r="444" spans="1:40" x14ac:dyDescent="0.2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111"/>
      <c r="R444" s="30"/>
      <c r="S444" s="30"/>
      <c r="T444" s="30"/>
      <c r="U444" s="30"/>
      <c r="V444" s="30"/>
      <c r="W444" s="30"/>
      <c r="X444" s="30"/>
      <c r="Y444" s="30"/>
      <c r="Z444" s="30"/>
      <c r="AA444" s="30"/>
      <c r="AB444" s="30"/>
      <c r="AC444" s="30"/>
      <c r="AD444" s="30"/>
      <c r="AE444" s="30"/>
      <c r="AF444" s="30"/>
      <c r="AG444" s="30"/>
      <c r="AH444" s="30"/>
      <c r="AI444" s="30"/>
      <c r="AJ444" s="30"/>
      <c r="AK444" s="30"/>
      <c r="AL444" s="30"/>
      <c r="AM444" s="30"/>
      <c r="AN444" s="30"/>
    </row>
    <row r="445" spans="1:40" x14ac:dyDescent="0.2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111"/>
      <c r="R445" s="30"/>
      <c r="S445" s="30"/>
      <c r="T445" s="30"/>
      <c r="U445" s="30"/>
      <c r="V445" s="30"/>
      <c r="W445" s="30"/>
      <c r="X445" s="30"/>
      <c r="Y445" s="30"/>
      <c r="Z445" s="30"/>
      <c r="AA445" s="30"/>
      <c r="AB445" s="30"/>
      <c r="AC445" s="30"/>
      <c r="AD445" s="30"/>
      <c r="AE445" s="30"/>
      <c r="AF445" s="30"/>
      <c r="AG445" s="30"/>
      <c r="AH445" s="30"/>
      <c r="AI445" s="30"/>
      <c r="AJ445" s="30"/>
      <c r="AK445" s="30"/>
      <c r="AL445" s="30"/>
      <c r="AM445" s="30"/>
      <c r="AN445" s="30"/>
    </row>
    <row r="446" spans="1:40" x14ac:dyDescent="0.2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111"/>
      <c r="R446" s="30"/>
      <c r="S446" s="30"/>
      <c r="T446" s="30"/>
      <c r="U446" s="30"/>
      <c r="V446" s="30"/>
      <c r="W446" s="30"/>
      <c r="X446" s="30"/>
      <c r="Y446" s="30"/>
      <c r="Z446" s="30"/>
      <c r="AA446" s="30"/>
      <c r="AB446" s="30"/>
      <c r="AC446" s="30"/>
      <c r="AD446" s="30"/>
      <c r="AE446" s="30"/>
      <c r="AF446" s="30"/>
      <c r="AG446" s="30"/>
      <c r="AH446" s="30"/>
      <c r="AI446" s="30"/>
      <c r="AJ446" s="30"/>
      <c r="AK446" s="30"/>
      <c r="AL446" s="30"/>
      <c r="AM446" s="30"/>
      <c r="AN446" s="30"/>
    </row>
    <row r="447" spans="1:40" x14ac:dyDescent="0.2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111"/>
      <c r="R447" s="30"/>
      <c r="S447" s="30"/>
      <c r="T447" s="30"/>
      <c r="U447" s="30"/>
      <c r="V447" s="30"/>
      <c r="W447" s="30"/>
      <c r="X447" s="30"/>
      <c r="Y447" s="30"/>
      <c r="Z447" s="30"/>
      <c r="AA447" s="30"/>
      <c r="AB447" s="30"/>
      <c r="AC447" s="30"/>
      <c r="AD447" s="30"/>
      <c r="AE447" s="30"/>
      <c r="AF447" s="30"/>
      <c r="AG447" s="30"/>
      <c r="AH447" s="30"/>
      <c r="AI447" s="30"/>
      <c r="AJ447" s="30"/>
      <c r="AK447" s="30"/>
      <c r="AL447" s="30"/>
      <c r="AM447" s="30"/>
      <c r="AN447" s="30"/>
    </row>
    <row r="448" spans="1:40" x14ac:dyDescent="0.2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111"/>
      <c r="R448" s="30"/>
      <c r="S448" s="30"/>
      <c r="T448" s="30"/>
      <c r="U448" s="30"/>
      <c r="V448" s="30"/>
      <c r="W448" s="30"/>
      <c r="X448" s="30"/>
      <c r="Y448" s="30"/>
      <c r="Z448" s="30"/>
      <c r="AA448" s="30"/>
      <c r="AB448" s="30"/>
      <c r="AC448" s="30"/>
      <c r="AD448" s="30"/>
      <c r="AE448" s="30"/>
      <c r="AF448" s="30"/>
      <c r="AG448" s="30"/>
      <c r="AH448" s="30"/>
      <c r="AI448" s="30"/>
      <c r="AJ448" s="30"/>
      <c r="AK448" s="30"/>
      <c r="AL448" s="30"/>
      <c r="AM448" s="30"/>
      <c r="AN448" s="30"/>
    </row>
    <row r="449" spans="1:40" x14ac:dyDescent="0.2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111"/>
      <c r="R449" s="30"/>
      <c r="S449" s="30"/>
      <c r="T449" s="30"/>
      <c r="U449" s="30"/>
      <c r="V449" s="30"/>
      <c r="W449" s="30"/>
      <c r="X449" s="30"/>
      <c r="Y449" s="30"/>
      <c r="Z449" s="30"/>
      <c r="AA449" s="30"/>
      <c r="AB449" s="30"/>
      <c r="AC449" s="30"/>
      <c r="AD449" s="30"/>
      <c r="AE449" s="30"/>
      <c r="AF449" s="30"/>
      <c r="AG449" s="30"/>
      <c r="AH449" s="30"/>
      <c r="AI449" s="30"/>
      <c r="AJ449" s="30"/>
      <c r="AK449" s="30"/>
      <c r="AL449" s="30"/>
      <c r="AM449" s="30"/>
      <c r="AN449" s="30"/>
    </row>
    <row r="450" spans="1:40" x14ac:dyDescent="0.2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111"/>
      <c r="R450" s="30"/>
      <c r="S450" s="30"/>
      <c r="T450" s="30"/>
      <c r="U450" s="30"/>
      <c r="V450" s="30"/>
      <c r="W450" s="30"/>
      <c r="X450" s="30"/>
      <c r="Y450" s="30"/>
      <c r="Z450" s="30"/>
      <c r="AA450" s="30"/>
      <c r="AB450" s="30"/>
      <c r="AC450" s="30"/>
      <c r="AD450" s="30"/>
      <c r="AE450" s="30"/>
      <c r="AF450" s="30"/>
      <c r="AG450" s="30"/>
      <c r="AH450" s="30"/>
      <c r="AI450" s="30"/>
      <c r="AJ450" s="30"/>
      <c r="AK450" s="30"/>
      <c r="AL450" s="30"/>
      <c r="AM450" s="30"/>
      <c r="AN450" s="30"/>
    </row>
    <row r="451" spans="1:40" x14ac:dyDescent="0.2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111"/>
      <c r="R451" s="30"/>
      <c r="S451" s="30"/>
      <c r="T451" s="30"/>
      <c r="U451" s="30"/>
      <c r="V451" s="30"/>
      <c r="W451" s="30"/>
      <c r="X451" s="30"/>
      <c r="Y451" s="30"/>
      <c r="Z451" s="30"/>
      <c r="AA451" s="30"/>
      <c r="AB451" s="30"/>
      <c r="AC451" s="30"/>
      <c r="AD451" s="30"/>
      <c r="AE451" s="30"/>
      <c r="AF451" s="30"/>
      <c r="AG451" s="30"/>
      <c r="AH451" s="30"/>
      <c r="AI451" s="30"/>
      <c r="AJ451" s="30"/>
      <c r="AK451" s="30"/>
      <c r="AL451" s="30"/>
      <c r="AM451" s="30"/>
      <c r="AN451" s="30"/>
    </row>
    <row r="452" spans="1:40" x14ac:dyDescent="0.2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111"/>
      <c r="R452" s="30"/>
      <c r="S452" s="30"/>
      <c r="T452" s="30"/>
      <c r="U452" s="30"/>
      <c r="V452" s="30"/>
      <c r="W452" s="30"/>
      <c r="X452" s="30"/>
      <c r="Y452" s="30"/>
      <c r="Z452" s="30"/>
      <c r="AA452" s="30"/>
      <c r="AB452" s="30"/>
      <c r="AC452" s="30"/>
      <c r="AD452" s="30"/>
      <c r="AE452" s="30"/>
      <c r="AF452" s="30"/>
      <c r="AG452" s="30"/>
      <c r="AH452" s="30"/>
      <c r="AI452" s="30"/>
      <c r="AJ452" s="30"/>
      <c r="AK452" s="30"/>
      <c r="AL452" s="30"/>
      <c r="AM452" s="30"/>
      <c r="AN452" s="30"/>
    </row>
    <row r="453" spans="1:40" x14ac:dyDescent="0.2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111"/>
      <c r="R453" s="30"/>
      <c r="S453" s="30"/>
      <c r="T453" s="30"/>
      <c r="U453" s="30"/>
      <c r="V453" s="30"/>
      <c r="W453" s="30"/>
      <c r="X453" s="30"/>
      <c r="Y453" s="30"/>
      <c r="Z453" s="30"/>
      <c r="AA453" s="30"/>
      <c r="AB453" s="30"/>
      <c r="AC453" s="30"/>
      <c r="AD453" s="30"/>
      <c r="AE453" s="30"/>
      <c r="AF453" s="30"/>
      <c r="AG453" s="30"/>
      <c r="AH453" s="30"/>
      <c r="AI453" s="30"/>
      <c r="AJ453" s="30"/>
      <c r="AK453" s="30"/>
      <c r="AL453" s="30"/>
      <c r="AM453" s="30"/>
      <c r="AN453" s="30"/>
    </row>
    <row r="454" spans="1:40" x14ac:dyDescent="0.2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111"/>
      <c r="R454" s="30"/>
      <c r="S454" s="30"/>
      <c r="T454" s="30"/>
      <c r="U454" s="30"/>
      <c r="V454" s="30"/>
      <c r="W454" s="30"/>
      <c r="X454" s="30"/>
      <c r="Y454" s="30"/>
      <c r="Z454" s="30"/>
      <c r="AA454" s="30"/>
      <c r="AB454" s="30"/>
      <c r="AC454" s="30"/>
      <c r="AD454" s="30"/>
      <c r="AE454" s="30"/>
      <c r="AF454" s="30"/>
      <c r="AG454" s="30"/>
      <c r="AH454" s="30"/>
      <c r="AI454" s="30"/>
      <c r="AJ454" s="30"/>
      <c r="AK454" s="30"/>
      <c r="AL454" s="30"/>
      <c r="AM454" s="30"/>
      <c r="AN454" s="30"/>
    </row>
    <row r="455" spans="1:40" x14ac:dyDescent="0.2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111"/>
      <c r="R455" s="30"/>
      <c r="S455" s="30"/>
      <c r="T455" s="30"/>
      <c r="U455" s="30"/>
      <c r="V455" s="30"/>
      <c r="W455" s="30"/>
      <c r="X455" s="30"/>
      <c r="Y455" s="30"/>
      <c r="Z455" s="30"/>
      <c r="AA455" s="30"/>
      <c r="AB455" s="30"/>
      <c r="AC455" s="30"/>
      <c r="AD455" s="30"/>
      <c r="AE455" s="30"/>
      <c r="AF455" s="30"/>
      <c r="AG455" s="30"/>
      <c r="AH455" s="30"/>
      <c r="AI455" s="30"/>
      <c r="AJ455" s="30"/>
      <c r="AK455" s="30"/>
      <c r="AL455" s="30"/>
      <c r="AM455" s="30"/>
      <c r="AN455" s="30"/>
    </row>
    <row r="456" spans="1:40" x14ac:dyDescent="0.2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111"/>
      <c r="R456" s="30"/>
      <c r="S456" s="30"/>
      <c r="T456" s="30"/>
      <c r="U456" s="30"/>
      <c r="V456" s="30"/>
      <c r="W456" s="30"/>
      <c r="X456" s="30"/>
      <c r="Y456" s="30"/>
      <c r="Z456" s="30"/>
      <c r="AA456" s="30"/>
      <c r="AB456" s="30"/>
      <c r="AC456" s="30"/>
      <c r="AD456" s="30"/>
      <c r="AE456" s="30"/>
      <c r="AF456" s="30"/>
      <c r="AG456" s="30"/>
      <c r="AH456" s="30"/>
      <c r="AI456" s="30"/>
      <c r="AJ456" s="30"/>
      <c r="AK456" s="30"/>
      <c r="AL456" s="30"/>
      <c r="AM456" s="30"/>
      <c r="AN456" s="30"/>
    </row>
    <row r="457" spans="1:40" x14ac:dyDescent="0.2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111"/>
      <c r="R457" s="30"/>
      <c r="S457" s="30"/>
      <c r="T457" s="30"/>
      <c r="U457" s="30"/>
      <c r="V457" s="30"/>
      <c r="W457" s="30"/>
      <c r="X457" s="30"/>
      <c r="Y457" s="30"/>
      <c r="Z457" s="30"/>
      <c r="AA457" s="30"/>
      <c r="AB457" s="30"/>
      <c r="AC457" s="30"/>
      <c r="AD457" s="30"/>
      <c r="AE457" s="30"/>
      <c r="AF457" s="30"/>
      <c r="AG457" s="30"/>
      <c r="AH457" s="30"/>
      <c r="AI457" s="30"/>
      <c r="AJ457" s="30"/>
      <c r="AK457" s="30"/>
      <c r="AL457" s="30"/>
      <c r="AM457" s="30"/>
      <c r="AN457" s="30"/>
    </row>
    <row r="458" spans="1:40" x14ac:dyDescent="0.2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111"/>
      <c r="R458" s="30"/>
      <c r="S458" s="30"/>
      <c r="T458" s="30"/>
      <c r="U458" s="30"/>
      <c r="V458" s="30"/>
      <c r="W458" s="30"/>
      <c r="X458" s="30"/>
      <c r="Y458" s="30"/>
      <c r="Z458" s="30"/>
      <c r="AA458" s="30"/>
      <c r="AB458" s="30"/>
      <c r="AC458" s="30"/>
      <c r="AD458" s="30"/>
      <c r="AE458" s="30"/>
      <c r="AF458" s="30"/>
      <c r="AG458" s="30"/>
      <c r="AH458" s="30"/>
      <c r="AI458" s="30"/>
      <c r="AJ458" s="30"/>
      <c r="AK458" s="30"/>
      <c r="AL458" s="30"/>
      <c r="AM458" s="30"/>
      <c r="AN458" s="30"/>
    </row>
    <row r="459" spans="1:40" x14ac:dyDescent="0.2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111"/>
      <c r="R459" s="30"/>
      <c r="S459" s="30"/>
      <c r="T459" s="30"/>
      <c r="U459" s="30"/>
      <c r="V459" s="30"/>
      <c r="W459" s="30"/>
      <c r="X459" s="30"/>
      <c r="Y459" s="30"/>
      <c r="Z459" s="30"/>
      <c r="AA459" s="30"/>
      <c r="AB459" s="30"/>
      <c r="AC459" s="30"/>
      <c r="AD459" s="30"/>
      <c r="AE459" s="30"/>
      <c r="AF459" s="30"/>
      <c r="AG459" s="30"/>
      <c r="AH459" s="30"/>
      <c r="AI459" s="30"/>
      <c r="AJ459" s="30"/>
      <c r="AK459" s="30"/>
      <c r="AL459" s="30"/>
      <c r="AM459" s="30"/>
      <c r="AN459" s="30"/>
    </row>
    <row r="460" spans="1:40" x14ac:dyDescent="0.2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111"/>
      <c r="R460" s="30"/>
      <c r="S460" s="30"/>
      <c r="T460" s="30"/>
      <c r="U460" s="30"/>
      <c r="V460" s="30"/>
      <c r="W460" s="30"/>
      <c r="X460" s="30"/>
      <c r="Y460" s="30"/>
      <c r="Z460" s="30"/>
      <c r="AA460" s="30"/>
      <c r="AB460" s="30"/>
      <c r="AC460" s="30"/>
      <c r="AD460" s="30"/>
      <c r="AE460" s="30"/>
      <c r="AF460" s="30"/>
      <c r="AG460" s="30"/>
      <c r="AH460" s="30"/>
      <c r="AI460" s="30"/>
      <c r="AJ460" s="30"/>
      <c r="AK460" s="30"/>
      <c r="AL460" s="30"/>
      <c r="AM460" s="30"/>
      <c r="AN460" s="30"/>
    </row>
    <row r="461" spans="1:40" x14ac:dyDescent="0.2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111"/>
      <c r="R461" s="30"/>
      <c r="S461" s="30"/>
      <c r="T461" s="30"/>
      <c r="U461" s="30"/>
      <c r="V461" s="30"/>
      <c r="W461" s="30"/>
      <c r="X461" s="30"/>
      <c r="Y461" s="30"/>
      <c r="Z461" s="30"/>
      <c r="AA461" s="30"/>
      <c r="AB461" s="30"/>
      <c r="AC461" s="30"/>
      <c r="AD461" s="30"/>
      <c r="AE461" s="30"/>
      <c r="AF461" s="30"/>
      <c r="AG461" s="30"/>
      <c r="AH461" s="30"/>
      <c r="AI461" s="30"/>
      <c r="AJ461" s="30"/>
      <c r="AK461" s="30"/>
      <c r="AL461" s="30"/>
      <c r="AM461" s="30"/>
      <c r="AN461" s="30"/>
    </row>
    <row r="462" spans="1:40" x14ac:dyDescent="0.2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111"/>
      <c r="R462" s="30"/>
      <c r="S462" s="30"/>
      <c r="T462" s="30"/>
      <c r="U462" s="30"/>
      <c r="V462" s="30"/>
      <c r="W462" s="30"/>
      <c r="X462" s="30"/>
      <c r="Y462" s="30"/>
      <c r="Z462" s="30"/>
      <c r="AA462" s="30"/>
      <c r="AB462" s="30"/>
      <c r="AC462" s="30"/>
      <c r="AD462" s="30"/>
      <c r="AE462" s="30"/>
      <c r="AF462" s="30"/>
      <c r="AG462" s="30"/>
      <c r="AH462" s="30"/>
      <c r="AI462" s="30"/>
      <c r="AJ462" s="30"/>
      <c r="AK462" s="30"/>
      <c r="AL462" s="30"/>
      <c r="AM462" s="30"/>
      <c r="AN462" s="30"/>
    </row>
    <row r="463" spans="1:40" x14ac:dyDescent="0.2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111"/>
      <c r="R463" s="30"/>
      <c r="S463" s="30"/>
      <c r="T463" s="30"/>
      <c r="U463" s="30"/>
      <c r="V463" s="30"/>
      <c r="W463" s="30"/>
      <c r="X463" s="30"/>
      <c r="Y463" s="30"/>
      <c r="Z463" s="30"/>
      <c r="AA463" s="30"/>
      <c r="AB463" s="30"/>
      <c r="AC463" s="30"/>
      <c r="AD463" s="30"/>
      <c r="AE463" s="30"/>
      <c r="AF463" s="30"/>
      <c r="AG463" s="30"/>
      <c r="AH463" s="30"/>
      <c r="AI463" s="30"/>
      <c r="AJ463" s="30"/>
      <c r="AK463" s="30"/>
      <c r="AL463" s="30"/>
      <c r="AM463" s="30"/>
      <c r="AN463" s="30"/>
    </row>
    <row r="464" spans="1:40" x14ac:dyDescent="0.2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111"/>
      <c r="R464" s="30"/>
      <c r="S464" s="30"/>
      <c r="T464" s="30"/>
      <c r="U464" s="30"/>
      <c r="V464" s="30"/>
      <c r="W464" s="30"/>
      <c r="X464" s="30"/>
      <c r="Y464" s="30"/>
      <c r="Z464" s="30"/>
      <c r="AA464" s="30"/>
      <c r="AB464" s="30"/>
      <c r="AC464" s="30"/>
      <c r="AD464" s="30"/>
      <c r="AE464" s="30"/>
      <c r="AF464" s="30"/>
      <c r="AG464" s="30"/>
      <c r="AH464" s="30"/>
      <c r="AI464" s="30"/>
      <c r="AJ464" s="30"/>
      <c r="AK464" s="30"/>
      <c r="AL464" s="30"/>
      <c r="AM464" s="30"/>
      <c r="AN464" s="30"/>
    </row>
    <row r="465" spans="1:40" x14ac:dyDescent="0.2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111"/>
      <c r="R465" s="30"/>
      <c r="S465" s="30"/>
      <c r="T465" s="30"/>
      <c r="U465" s="30"/>
      <c r="V465" s="30"/>
      <c r="W465" s="30"/>
      <c r="X465" s="30"/>
      <c r="Y465" s="30"/>
      <c r="Z465" s="30"/>
      <c r="AA465" s="30"/>
      <c r="AB465" s="30"/>
      <c r="AC465" s="30"/>
      <c r="AD465" s="30"/>
      <c r="AE465" s="30"/>
      <c r="AF465" s="30"/>
      <c r="AG465" s="30"/>
      <c r="AH465" s="30"/>
      <c r="AI465" s="30"/>
      <c r="AJ465" s="30"/>
      <c r="AK465" s="30"/>
      <c r="AL465" s="30"/>
      <c r="AM465" s="30"/>
      <c r="AN465" s="30"/>
    </row>
    <row r="466" spans="1:40" x14ac:dyDescent="0.2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111"/>
      <c r="R466" s="30"/>
      <c r="S466" s="30"/>
      <c r="T466" s="30"/>
      <c r="U466" s="30"/>
      <c r="V466" s="30"/>
      <c r="W466" s="30"/>
      <c r="X466" s="30"/>
      <c r="Y466" s="30"/>
      <c r="Z466" s="30"/>
      <c r="AA466" s="30"/>
      <c r="AB466" s="30"/>
      <c r="AC466" s="30"/>
      <c r="AD466" s="30"/>
      <c r="AE466" s="30"/>
      <c r="AF466" s="30"/>
      <c r="AG466" s="30"/>
      <c r="AH466" s="30"/>
      <c r="AI466" s="30"/>
      <c r="AJ466" s="30"/>
      <c r="AK466" s="30"/>
      <c r="AL466" s="30"/>
      <c r="AM466" s="30"/>
      <c r="AN466" s="30"/>
    </row>
    <row r="467" spans="1:40" x14ac:dyDescent="0.2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111"/>
      <c r="R467" s="30"/>
      <c r="S467" s="30"/>
      <c r="T467" s="30"/>
      <c r="U467" s="30"/>
      <c r="V467" s="30"/>
      <c r="W467" s="30"/>
      <c r="X467" s="30"/>
      <c r="Y467" s="30"/>
      <c r="Z467" s="30"/>
      <c r="AA467" s="30"/>
      <c r="AB467" s="30"/>
      <c r="AC467" s="30"/>
      <c r="AD467" s="30"/>
      <c r="AE467" s="30"/>
      <c r="AF467" s="30"/>
      <c r="AG467" s="30"/>
      <c r="AH467" s="30"/>
      <c r="AI467" s="30"/>
      <c r="AJ467" s="30"/>
      <c r="AK467" s="30"/>
      <c r="AL467" s="30"/>
      <c r="AM467" s="30"/>
      <c r="AN467" s="30"/>
    </row>
    <row r="468" spans="1:40" x14ac:dyDescent="0.2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111"/>
      <c r="R468" s="30"/>
      <c r="S468" s="30"/>
      <c r="T468" s="30"/>
      <c r="U468" s="30"/>
      <c r="V468" s="30"/>
      <c r="W468" s="30"/>
      <c r="X468" s="30"/>
      <c r="Y468" s="30"/>
      <c r="Z468" s="30"/>
      <c r="AA468" s="30"/>
      <c r="AB468" s="30"/>
      <c r="AC468" s="30"/>
      <c r="AD468" s="30"/>
      <c r="AE468" s="30"/>
      <c r="AF468" s="30"/>
      <c r="AG468" s="30"/>
      <c r="AH468" s="30"/>
      <c r="AI468" s="30"/>
      <c r="AJ468" s="30"/>
      <c r="AK468" s="30"/>
      <c r="AL468" s="30"/>
      <c r="AM468" s="30"/>
      <c r="AN468" s="30"/>
    </row>
    <row r="469" spans="1:40" x14ac:dyDescent="0.2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111"/>
      <c r="R469" s="30"/>
      <c r="S469" s="30"/>
      <c r="T469" s="30"/>
      <c r="U469" s="30"/>
      <c r="V469" s="30"/>
      <c r="W469" s="30"/>
      <c r="X469" s="30"/>
      <c r="Y469" s="30"/>
      <c r="Z469" s="30"/>
      <c r="AA469" s="30"/>
      <c r="AB469" s="30"/>
      <c r="AC469" s="30"/>
      <c r="AD469" s="30"/>
      <c r="AE469" s="30"/>
      <c r="AF469" s="30"/>
      <c r="AG469" s="30"/>
      <c r="AH469" s="30"/>
      <c r="AI469" s="30"/>
      <c r="AJ469" s="30"/>
      <c r="AK469" s="30"/>
      <c r="AL469" s="30"/>
      <c r="AM469" s="30"/>
      <c r="AN469" s="30"/>
    </row>
    <row r="470" spans="1:40" x14ac:dyDescent="0.2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111"/>
      <c r="R470" s="30"/>
      <c r="S470" s="30"/>
      <c r="T470" s="30"/>
      <c r="U470" s="30"/>
      <c r="V470" s="30"/>
      <c r="W470" s="30"/>
      <c r="X470" s="30"/>
      <c r="Y470" s="30"/>
      <c r="Z470" s="30"/>
      <c r="AA470" s="30"/>
      <c r="AB470" s="30"/>
      <c r="AC470" s="30"/>
      <c r="AD470" s="30"/>
      <c r="AE470" s="30"/>
      <c r="AF470" s="30"/>
      <c r="AG470" s="30"/>
      <c r="AH470" s="30"/>
      <c r="AI470" s="30"/>
      <c r="AJ470" s="30"/>
      <c r="AK470" s="30"/>
      <c r="AL470" s="30"/>
      <c r="AM470" s="30"/>
      <c r="AN470" s="30"/>
    </row>
    <row r="471" spans="1:40" x14ac:dyDescent="0.2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111"/>
      <c r="R471" s="30"/>
      <c r="S471" s="30"/>
      <c r="T471" s="30"/>
      <c r="U471" s="30"/>
      <c r="V471" s="30"/>
      <c r="W471" s="30"/>
      <c r="X471" s="30"/>
      <c r="Y471" s="30"/>
      <c r="Z471" s="30"/>
      <c r="AA471" s="30"/>
      <c r="AB471" s="30"/>
      <c r="AC471" s="30"/>
      <c r="AD471" s="30"/>
      <c r="AE471" s="30"/>
      <c r="AF471" s="30"/>
      <c r="AG471" s="30"/>
      <c r="AH471" s="30"/>
      <c r="AI471" s="30"/>
      <c r="AJ471" s="30"/>
      <c r="AK471" s="30"/>
      <c r="AL471" s="30"/>
      <c r="AM471" s="30"/>
      <c r="AN471" s="30"/>
    </row>
    <row r="472" spans="1:40" x14ac:dyDescent="0.2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111"/>
      <c r="R472" s="30"/>
      <c r="S472" s="30"/>
      <c r="T472" s="30"/>
      <c r="U472" s="30"/>
      <c r="V472" s="30"/>
      <c r="W472" s="30"/>
      <c r="X472" s="30"/>
      <c r="Y472" s="30"/>
      <c r="Z472" s="30"/>
      <c r="AA472" s="30"/>
      <c r="AB472" s="30"/>
      <c r="AC472" s="30"/>
      <c r="AD472" s="30"/>
      <c r="AE472" s="30"/>
      <c r="AF472" s="30"/>
      <c r="AG472" s="30"/>
      <c r="AH472" s="30"/>
      <c r="AI472" s="30"/>
      <c r="AJ472" s="30"/>
      <c r="AK472" s="30"/>
      <c r="AL472" s="30"/>
      <c r="AM472" s="30"/>
      <c r="AN472" s="30"/>
    </row>
    <row r="473" spans="1:40" x14ac:dyDescent="0.2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111"/>
      <c r="R473" s="30"/>
      <c r="S473" s="30"/>
      <c r="T473" s="30"/>
      <c r="U473" s="30"/>
      <c r="V473" s="30"/>
      <c r="W473" s="30"/>
      <c r="X473" s="30"/>
      <c r="Y473" s="30"/>
      <c r="Z473" s="30"/>
      <c r="AA473" s="30"/>
      <c r="AB473" s="30"/>
      <c r="AC473" s="30"/>
      <c r="AD473" s="30"/>
      <c r="AE473" s="30"/>
      <c r="AF473" s="30"/>
      <c r="AG473" s="30"/>
      <c r="AH473" s="30"/>
      <c r="AI473" s="30"/>
      <c r="AJ473" s="30"/>
      <c r="AK473" s="30"/>
      <c r="AL473" s="30"/>
      <c r="AM473" s="30"/>
      <c r="AN473" s="30"/>
    </row>
    <row r="474" spans="1:40" x14ac:dyDescent="0.2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111"/>
      <c r="R474" s="30"/>
      <c r="S474" s="30"/>
      <c r="T474" s="30"/>
      <c r="U474" s="30"/>
      <c r="V474" s="30"/>
      <c r="W474" s="30"/>
      <c r="X474" s="30"/>
      <c r="Y474" s="30"/>
      <c r="Z474" s="30"/>
      <c r="AA474" s="30"/>
      <c r="AB474" s="30"/>
      <c r="AC474" s="30"/>
      <c r="AD474" s="30"/>
      <c r="AE474" s="30"/>
      <c r="AF474" s="30"/>
      <c r="AG474" s="30"/>
      <c r="AH474" s="30"/>
      <c r="AI474" s="30"/>
      <c r="AJ474" s="30"/>
      <c r="AK474" s="30"/>
      <c r="AL474" s="30"/>
      <c r="AM474" s="30"/>
      <c r="AN474" s="30"/>
    </row>
    <row r="475" spans="1:40" x14ac:dyDescent="0.2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111"/>
      <c r="R475" s="30"/>
      <c r="S475" s="30"/>
      <c r="T475" s="30"/>
      <c r="U475" s="30"/>
      <c r="V475" s="30"/>
      <c r="W475" s="30"/>
      <c r="X475" s="30"/>
      <c r="Y475" s="30"/>
      <c r="Z475" s="30"/>
      <c r="AA475" s="30"/>
      <c r="AB475" s="30"/>
      <c r="AC475" s="30"/>
      <c r="AD475" s="30"/>
      <c r="AE475" s="30"/>
      <c r="AF475" s="30"/>
      <c r="AG475" s="30"/>
      <c r="AH475" s="30"/>
      <c r="AI475" s="30"/>
      <c r="AJ475" s="30"/>
      <c r="AK475" s="30"/>
      <c r="AL475" s="30"/>
      <c r="AM475" s="30"/>
      <c r="AN475" s="30"/>
    </row>
    <row r="476" spans="1:40" x14ac:dyDescent="0.2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111"/>
      <c r="R476" s="30"/>
      <c r="S476" s="30"/>
      <c r="T476" s="30"/>
      <c r="U476" s="30"/>
      <c r="V476" s="30"/>
      <c r="W476" s="30"/>
      <c r="X476" s="30"/>
      <c r="Y476" s="30"/>
      <c r="Z476" s="30"/>
      <c r="AA476" s="30"/>
      <c r="AB476" s="30"/>
      <c r="AC476" s="30"/>
      <c r="AD476" s="30"/>
      <c r="AE476" s="30"/>
      <c r="AF476" s="30"/>
      <c r="AG476" s="30"/>
      <c r="AH476" s="30"/>
      <c r="AI476" s="30"/>
      <c r="AJ476" s="30"/>
      <c r="AK476" s="30"/>
      <c r="AL476" s="30"/>
      <c r="AM476" s="30"/>
      <c r="AN476" s="30"/>
    </row>
    <row r="477" spans="1:40" x14ac:dyDescent="0.2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111"/>
      <c r="R477" s="30"/>
      <c r="S477" s="30"/>
      <c r="T477" s="30"/>
      <c r="U477" s="30"/>
      <c r="V477" s="30"/>
      <c r="W477" s="30"/>
      <c r="X477" s="30"/>
      <c r="Y477" s="30"/>
      <c r="Z477" s="30"/>
      <c r="AA477" s="30"/>
      <c r="AB477" s="30"/>
      <c r="AC477" s="30"/>
      <c r="AD477" s="30"/>
      <c r="AE477" s="30"/>
      <c r="AF477" s="30"/>
      <c r="AG477" s="30"/>
      <c r="AH477" s="30"/>
      <c r="AI477" s="30"/>
      <c r="AJ477" s="30"/>
      <c r="AK477" s="30"/>
      <c r="AL477" s="30"/>
      <c r="AM477" s="30"/>
      <c r="AN477" s="30"/>
    </row>
    <row r="478" spans="1:40" x14ac:dyDescent="0.2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111"/>
      <c r="R478" s="30"/>
      <c r="S478" s="30"/>
      <c r="T478" s="30"/>
      <c r="U478" s="30"/>
      <c r="V478" s="30"/>
      <c r="W478" s="30"/>
      <c r="X478" s="30"/>
      <c r="Y478" s="30"/>
      <c r="Z478" s="30"/>
      <c r="AA478" s="30"/>
      <c r="AB478" s="30"/>
      <c r="AC478" s="30"/>
      <c r="AD478" s="30"/>
      <c r="AE478" s="30"/>
      <c r="AF478" s="30"/>
      <c r="AG478" s="30"/>
      <c r="AH478" s="30"/>
      <c r="AI478" s="30"/>
      <c r="AJ478" s="30"/>
      <c r="AK478" s="30"/>
      <c r="AL478" s="30"/>
      <c r="AM478" s="30"/>
      <c r="AN478" s="30"/>
    </row>
    <row r="479" spans="1:40" x14ac:dyDescent="0.2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111"/>
      <c r="R479" s="30"/>
      <c r="S479" s="30"/>
      <c r="T479" s="30"/>
      <c r="U479" s="30"/>
      <c r="V479" s="30"/>
      <c r="W479" s="30"/>
      <c r="X479" s="30"/>
      <c r="Y479" s="30"/>
      <c r="Z479" s="30"/>
      <c r="AA479" s="30"/>
      <c r="AB479" s="30"/>
      <c r="AC479" s="30"/>
      <c r="AD479" s="30"/>
      <c r="AE479" s="30"/>
      <c r="AF479" s="30"/>
      <c r="AG479" s="30"/>
      <c r="AH479" s="30"/>
      <c r="AI479" s="30"/>
      <c r="AJ479" s="30"/>
      <c r="AK479" s="30"/>
      <c r="AL479" s="30"/>
      <c r="AM479" s="30"/>
      <c r="AN479" s="30"/>
    </row>
    <row r="480" spans="1:40" x14ac:dyDescent="0.2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111"/>
      <c r="R480" s="30"/>
      <c r="S480" s="30"/>
      <c r="T480" s="30"/>
      <c r="U480" s="30"/>
      <c r="V480" s="30"/>
      <c r="W480" s="30"/>
      <c r="X480" s="30"/>
      <c r="Y480" s="30"/>
      <c r="Z480" s="30"/>
      <c r="AA480" s="30"/>
      <c r="AB480" s="30"/>
      <c r="AC480" s="30"/>
      <c r="AD480" s="30"/>
      <c r="AE480" s="30"/>
      <c r="AF480" s="30"/>
      <c r="AG480" s="30"/>
      <c r="AH480" s="30"/>
      <c r="AI480" s="30"/>
      <c r="AJ480" s="30"/>
      <c r="AK480" s="30"/>
      <c r="AL480" s="30"/>
      <c r="AM480" s="30"/>
      <c r="AN480" s="30"/>
    </row>
    <row r="481" spans="1:40" x14ac:dyDescent="0.2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111"/>
      <c r="R481" s="30"/>
      <c r="S481" s="30"/>
      <c r="T481" s="30"/>
      <c r="U481" s="30"/>
      <c r="V481" s="30"/>
      <c r="W481" s="30"/>
      <c r="X481" s="30"/>
      <c r="Y481" s="30"/>
      <c r="Z481" s="30"/>
      <c r="AA481" s="30"/>
      <c r="AB481" s="30"/>
      <c r="AC481" s="30"/>
      <c r="AD481" s="30"/>
      <c r="AE481" s="30"/>
      <c r="AF481" s="30"/>
      <c r="AG481" s="30"/>
      <c r="AH481" s="30"/>
      <c r="AI481" s="30"/>
      <c r="AJ481" s="30"/>
      <c r="AK481" s="30"/>
      <c r="AL481" s="30"/>
      <c r="AM481" s="30"/>
      <c r="AN481" s="30"/>
    </row>
    <row r="482" spans="1:40" x14ac:dyDescent="0.2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111"/>
      <c r="R482" s="30"/>
      <c r="S482" s="30"/>
      <c r="T482" s="30"/>
      <c r="U482" s="30"/>
      <c r="V482" s="30"/>
      <c r="W482" s="30"/>
      <c r="X482" s="30"/>
      <c r="Y482" s="30"/>
      <c r="Z482" s="30"/>
      <c r="AA482" s="30"/>
      <c r="AB482" s="30"/>
      <c r="AC482" s="30"/>
      <c r="AD482" s="30"/>
      <c r="AE482" s="30"/>
      <c r="AF482" s="30"/>
      <c r="AG482" s="30"/>
      <c r="AH482" s="30"/>
      <c r="AI482" s="30"/>
      <c r="AJ482" s="30"/>
      <c r="AK482" s="30"/>
      <c r="AL482" s="30"/>
      <c r="AM482" s="30"/>
      <c r="AN482" s="30"/>
    </row>
    <row r="483" spans="1:40" x14ac:dyDescent="0.2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111"/>
      <c r="R483" s="30"/>
      <c r="S483" s="30"/>
      <c r="T483" s="30"/>
      <c r="U483" s="30"/>
      <c r="V483" s="30"/>
      <c r="W483" s="30"/>
      <c r="X483" s="30"/>
      <c r="Y483" s="30"/>
      <c r="Z483" s="30"/>
      <c r="AA483" s="30"/>
      <c r="AB483" s="30"/>
      <c r="AC483" s="30"/>
      <c r="AD483" s="30"/>
      <c r="AE483" s="30"/>
      <c r="AF483" s="30"/>
      <c r="AG483" s="30"/>
      <c r="AH483" s="30"/>
      <c r="AI483" s="30"/>
      <c r="AJ483" s="30"/>
      <c r="AK483" s="30"/>
      <c r="AL483" s="30"/>
      <c r="AM483" s="30"/>
      <c r="AN483" s="30"/>
    </row>
    <row r="484" spans="1:40" x14ac:dyDescent="0.2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111"/>
      <c r="R484" s="30"/>
      <c r="S484" s="30"/>
      <c r="T484" s="30"/>
      <c r="U484" s="30"/>
      <c r="V484" s="30"/>
      <c r="W484" s="30"/>
      <c r="X484" s="30"/>
      <c r="Y484" s="30"/>
      <c r="Z484" s="30"/>
      <c r="AA484" s="30"/>
      <c r="AB484" s="30"/>
      <c r="AC484" s="30"/>
      <c r="AD484" s="30"/>
      <c r="AE484" s="30"/>
      <c r="AF484" s="30"/>
      <c r="AG484" s="30"/>
      <c r="AH484" s="30"/>
      <c r="AI484" s="30"/>
      <c r="AJ484" s="30"/>
      <c r="AK484" s="30"/>
      <c r="AL484" s="30"/>
      <c r="AM484" s="30"/>
      <c r="AN484" s="30"/>
    </row>
    <row r="485" spans="1:40" x14ac:dyDescent="0.2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111"/>
      <c r="R485" s="30"/>
      <c r="S485" s="30"/>
      <c r="T485" s="30"/>
      <c r="U485" s="30"/>
      <c r="V485" s="30"/>
      <c r="W485" s="30"/>
      <c r="X485" s="30"/>
      <c r="Y485" s="30"/>
      <c r="Z485" s="30"/>
      <c r="AA485" s="30"/>
      <c r="AB485" s="30"/>
      <c r="AC485" s="30"/>
      <c r="AD485" s="30"/>
      <c r="AE485" s="30"/>
      <c r="AF485" s="30"/>
      <c r="AG485" s="30"/>
      <c r="AH485" s="30"/>
      <c r="AI485" s="30"/>
      <c r="AJ485" s="30"/>
      <c r="AK485" s="30"/>
      <c r="AL485" s="30"/>
      <c r="AM485" s="30"/>
      <c r="AN485" s="30"/>
    </row>
    <row r="486" spans="1:40" x14ac:dyDescent="0.2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111"/>
      <c r="R486" s="30"/>
      <c r="S486" s="30"/>
      <c r="T486" s="30"/>
      <c r="U486" s="30"/>
      <c r="V486" s="30"/>
      <c r="W486" s="30"/>
      <c r="X486" s="30"/>
      <c r="Y486" s="30"/>
      <c r="Z486" s="30"/>
      <c r="AA486" s="30"/>
      <c r="AB486" s="30"/>
      <c r="AC486" s="30"/>
      <c r="AD486" s="30"/>
      <c r="AE486" s="30"/>
      <c r="AF486" s="30"/>
      <c r="AG486" s="30"/>
      <c r="AH486" s="30"/>
      <c r="AI486" s="30"/>
      <c r="AJ486" s="30"/>
      <c r="AK486" s="30"/>
      <c r="AL486" s="30"/>
      <c r="AM486" s="30"/>
      <c r="AN486" s="30"/>
    </row>
    <row r="487" spans="1:40" x14ac:dyDescent="0.2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111"/>
      <c r="R487" s="30"/>
      <c r="S487" s="30"/>
      <c r="T487" s="30"/>
      <c r="U487" s="30"/>
      <c r="V487" s="30"/>
      <c r="W487" s="30"/>
      <c r="X487" s="30"/>
      <c r="Y487" s="30"/>
      <c r="Z487" s="30"/>
      <c r="AA487" s="30"/>
      <c r="AB487" s="30"/>
      <c r="AC487" s="30"/>
      <c r="AD487" s="30"/>
      <c r="AE487" s="30"/>
      <c r="AF487" s="30"/>
      <c r="AG487" s="30"/>
      <c r="AH487" s="30"/>
      <c r="AI487" s="30"/>
      <c r="AJ487" s="30"/>
      <c r="AK487" s="30"/>
      <c r="AL487" s="30"/>
      <c r="AM487" s="30"/>
      <c r="AN487" s="30"/>
    </row>
    <row r="488" spans="1:40" x14ac:dyDescent="0.2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111"/>
      <c r="R488" s="30"/>
      <c r="S488" s="30"/>
      <c r="T488" s="30"/>
      <c r="U488" s="30"/>
      <c r="V488" s="30"/>
      <c r="W488" s="30"/>
      <c r="X488" s="30"/>
      <c r="Y488" s="30"/>
      <c r="Z488" s="30"/>
      <c r="AA488" s="30"/>
      <c r="AB488" s="30"/>
      <c r="AC488" s="30"/>
      <c r="AD488" s="30"/>
      <c r="AE488" s="30"/>
      <c r="AF488" s="30"/>
      <c r="AG488" s="30"/>
      <c r="AH488" s="30"/>
      <c r="AI488" s="30"/>
      <c r="AJ488" s="30"/>
      <c r="AK488" s="30"/>
      <c r="AL488" s="30"/>
      <c r="AM488" s="30"/>
      <c r="AN488" s="30"/>
    </row>
    <row r="489" spans="1:40" x14ac:dyDescent="0.2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111"/>
      <c r="R489" s="30"/>
      <c r="S489" s="30"/>
      <c r="T489" s="30"/>
      <c r="U489" s="30"/>
      <c r="V489" s="30"/>
      <c r="W489" s="30"/>
      <c r="X489" s="30"/>
      <c r="Y489" s="30"/>
      <c r="Z489" s="30"/>
      <c r="AA489" s="30"/>
      <c r="AB489" s="30"/>
      <c r="AC489" s="30"/>
      <c r="AD489" s="30"/>
      <c r="AE489" s="30"/>
      <c r="AF489" s="30"/>
      <c r="AG489" s="30"/>
      <c r="AH489" s="30"/>
      <c r="AI489" s="30"/>
      <c r="AJ489" s="30"/>
      <c r="AK489" s="30"/>
      <c r="AL489" s="30"/>
      <c r="AM489" s="30"/>
      <c r="AN489" s="30"/>
    </row>
    <row r="490" spans="1:40" x14ac:dyDescent="0.2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111"/>
      <c r="R490" s="30"/>
      <c r="S490" s="30"/>
      <c r="T490" s="30"/>
      <c r="U490" s="30"/>
      <c r="V490" s="30"/>
      <c r="W490" s="30"/>
      <c r="X490" s="30"/>
      <c r="Y490" s="30"/>
      <c r="Z490" s="30"/>
      <c r="AA490" s="30"/>
      <c r="AB490" s="30"/>
      <c r="AC490" s="30"/>
      <c r="AD490" s="30"/>
      <c r="AE490" s="30"/>
      <c r="AF490" s="30"/>
      <c r="AG490" s="30"/>
      <c r="AH490" s="30"/>
      <c r="AI490" s="30"/>
      <c r="AJ490" s="30"/>
      <c r="AK490" s="30"/>
      <c r="AL490" s="30"/>
      <c r="AM490" s="30"/>
      <c r="AN490" s="30"/>
    </row>
    <row r="491" spans="1:40" x14ac:dyDescent="0.2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111"/>
      <c r="R491" s="30"/>
      <c r="S491" s="30"/>
      <c r="T491" s="30"/>
      <c r="U491" s="30"/>
      <c r="V491" s="30"/>
      <c r="W491" s="30"/>
      <c r="X491" s="30"/>
      <c r="Y491" s="30"/>
      <c r="Z491" s="30"/>
      <c r="AA491" s="30"/>
      <c r="AB491" s="30"/>
      <c r="AC491" s="30"/>
      <c r="AD491" s="30"/>
      <c r="AE491" s="30"/>
      <c r="AF491" s="30"/>
      <c r="AG491" s="30"/>
      <c r="AH491" s="30"/>
      <c r="AI491" s="30"/>
      <c r="AJ491" s="30"/>
      <c r="AK491" s="30"/>
      <c r="AL491" s="30"/>
      <c r="AM491" s="30"/>
      <c r="AN491" s="30"/>
    </row>
    <row r="492" spans="1:40" x14ac:dyDescent="0.2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111"/>
      <c r="R492" s="30"/>
      <c r="S492" s="30"/>
      <c r="T492" s="30"/>
      <c r="U492" s="30"/>
      <c r="V492" s="30"/>
      <c r="W492" s="30"/>
      <c r="X492" s="30"/>
      <c r="Y492" s="30"/>
      <c r="Z492" s="30"/>
      <c r="AA492" s="30"/>
      <c r="AB492" s="30"/>
      <c r="AC492" s="30"/>
      <c r="AD492" s="30"/>
      <c r="AE492" s="30"/>
      <c r="AF492" s="30"/>
      <c r="AG492" s="30"/>
      <c r="AH492" s="30"/>
      <c r="AI492" s="30"/>
      <c r="AJ492" s="30"/>
      <c r="AK492" s="30"/>
      <c r="AL492" s="30"/>
      <c r="AM492" s="30"/>
      <c r="AN492" s="30"/>
    </row>
    <row r="493" spans="1:40" x14ac:dyDescent="0.2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111"/>
      <c r="R493" s="30"/>
      <c r="S493" s="30"/>
      <c r="T493" s="30"/>
      <c r="U493" s="30"/>
      <c r="V493" s="30"/>
      <c r="W493" s="30"/>
      <c r="X493" s="30"/>
      <c r="Y493" s="30"/>
      <c r="Z493" s="30"/>
      <c r="AA493" s="30"/>
      <c r="AB493" s="30"/>
      <c r="AC493" s="30"/>
      <c r="AD493" s="30"/>
      <c r="AE493" s="30"/>
      <c r="AF493" s="30"/>
      <c r="AG493" s="30"/>
      <c r="AH493" s="30"/>
      <c r="AI493" s="30"/>
      <c r="AJ493" s="30"/>
      <c r="AK493" s="30"/>
      <c r="AL493" s="30"/>
      <c r="AM493" s="30"/>
      <c r="AN493" s="30"/>
    </row>
    <row r="494" spans="1:40" x14ac:dyDescent="0.2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111"/>
      <c r="R494" s="30"/>
      <c r="S494" s="30"/>
      <c r="T494" s="30"/>
      <c r="U494" s="30"/>
      <c r="V494" s="30"/>
      <c r="W494" s="30"/>
      <c r="X494" s="30"/>
      <c r="Y494" s="30"/>
      <c r="Z494" s="30"/>
      <c r="AA494" s="30"/>
      <c r="AB494" s="30"/>
      <c r="AC494" s="30"/>
      <c r="AD494" s="30"/>
      <c r="AE494" s="30"/>
      <c r="AF494" s="30"/>
      <c r="AG494" s="30"/>
      <c r="AH494" s="30"/>
      <c r="AI494" s="30"/>
      <c r="AJ494" s="30"/>
      <c r="AK494" s="30"/>
      <c r="AL494" s="30"/>
      <c r="AM494" s="30"/>
      <c r="AN494" s="30"/>
    </row>
    <row r="495" spans="1:40" x14ac:dyDescent="0.2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111"/>
      <c r="R495" s="30"/>
      <c r="S495" s="30"/>
      <c r="T495" s="30"/>
      <c r="U495" s="30"/>
      <c r="V495" s="30"/>
      <c r="W495" s="30"/>
      <c r="X495" s="30"/>
      <c r="Y495" s="30"/>
      <c r="Z495" s="30"/>
      <c r="AA495" s="30"/>
      <c r="AB495" s="30"/>
      <c r="AC495" s="30"/>
      <c r="AD495" s="30"/>
      <c r="AE495" s="30"/>
      <c r="AF495" s="30"/>
      <c r="AG495" s="30"/>
      <c r="AH495" s="30"/>
      <c r="AI495" s="30"/>
      <c r="AJ495" s="30"/>
      <c r="AK495" s="30"/>
      <c r="AL495" s="30"/>
      <c r="AM495" s="30"/>
      <c r="AN495" s="30"/>
    </row>
    <row r="496" spans="1:40" x14ac:dyDescent="0.2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111"/>
      <c r="R496" s="30"/>
      <c r="S496" s="30"/>
      <c r="T496" s="30"/>
      <c r="U496" s="30"/>
      <c r="V496" s="30"/>
      <c r="W496" s="30"/>
      <c r="X496" s="30"/>
      <c r="Y496" s="30"/>
      <c r="Z496" s="30"/>
      <c r="AA496" s="30"/>
      <c r="AB496" s="30"/>
      <c r="AC496" s="30"/>
      <c r="AD496" s="30"/>
      <c r="AE496" s="30"/>
      <c r="AF496" s="30"/>
      <c r="AG496" s="30"/>
      <c r="AH496" s="30"/>
      <c r="AI496" s="30"/>
      <c r="AJ496" s="30"/>
      <c r="AK496" s="30"/>
      <c r="AL496" s="30"/>
      <c r="AM496" s="30"/>
      <c r="AN496" s="30"/>
    </row>
    <row r="497" spans="1:40" x14ac:dyDescent="0.2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111"/>
      <c r="R497" s="30"/>
      <c r="S497" s="30"/>
      <c r="T497" s="30"/>
      <c r="U497" s="30"/>
      <c r="V497" s="30"/>
      <c r="W497" s="30"/>
      <c r="X497" s="30"/>
      <c r="Y497" s="30"/>
      <c r="Z497" s="30"/>
      <c r="AA497" s="30"/>
      <c r="AB497" s="30"/>
      <c r="AC497" s="30"/>
      <c r="AD497" s="30"/>
      <c r="AE497" s="30"/>
      <c r="AF497" s="30"/>
      <c r="AG497" s="30"/>
      <c r="AH497" s="30"/>
      <c r="AI497" s="30"/>
      <c r="AJ497" s="30"/>
      <c r="AK497" s="30"/>
      <c r="AL497" s="30"/>
      <c r="AM497" s="30"/>
      <c r="AN497" s="30"/>
    </row>
    <row r="498" spans="1:40" x14ac:dyDescent="0.2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111"/>
      <c r="R498" s="30"/>
      <c r="S498" s="30"/>
      <c r="T498" s="30"/>
      <c r="U498" s="30"/>
      <c r="V498" s="30"/>
      <c r="W498" s="30"/>
      <c r="X498" s="30"/>
      <c r="Y498" s="30"/>
      <c r="Z498" s="30"/>
      <c r="AA498" s="30"/>
      <c r="AB498" s="30"/>
      <c r="AC498" s="30"/>
      <c r="AD498" s="30"/>
      <c r="AE498" s="30"/>
      <c r="AF498" s="30"/>
      <c r="AG498" s="30"/>
      <c r="AH498" s="30"/>
      <c r="AI498" s="30"/>
      <c r="AJ498" s="30"/>
      <c r="AK498" s="30"/>
      <c r="AL498" s="30"/>
      <c r="AM498" s="30"/>
      <c r="AN498" s="30"/>
    </row>
    <row r="499" spans="1:40" x14ac:dyDescent="0.2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111"/>
      <c r="R499" s="30"/>
      <c r="S499" s="30"/>
      <c r="T499" s="30"/>
      <c r="U499" s="30"/>
      <c r="V499" s="30"/>
      <c r="W499" s="30"/>
      <c r="X499" s="30"/>
      <c r="Y499" s="30"/>
      <c r="Z499" s="30"/>
      <c r="AA499" s="30"/>
      <c r="AB499" s="30"/>
      <c r="AC499" s="30"/>
      <c r="AD499" s="30"/>
      <c r="AE499" s="30"/>
      <c r="AF499" s="30"/>
      <c r="AG499" s="30"/>
      <c r="AH499" s="30"/>
      <c r="AI499" s="30"/>
      <c r="AJ499" s="30"/>
      <c r="AK499" s="30"/>
      <c r="AL499" s="30"/>
      <c r="AM499" s="30"/>
      <c r="AN499" s="30"/>
    </row>
    <row r="500" spans="1:40" x14ac:dyDescent="0.2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111"/>
      <c r="R500" s="30"/>
      <c r="S500" s="30"/>
      <c r="T500" s="30"/>
      <c r="U500" s="30"/>
      <c r="V500" s="30"/>
      <c r="W500" s="30"/>
      <c r="X500" s="30"/>
      <c r="Y500" s="30"/>
      <c r="Z500" s="30"/>
      <c r="AA500" s="30"/>
      <c r="AB500" s="30"/>
      <c r="AC500" s="30"/>
      <c r="AD500" s="30"/>
      <c r="AE500" s="30"/>
      <c r="AF500" s="30"/>
      <c r="AG500" s="30"/>
      <c r="AH500" s="30"/>
      <c r="AI500" s="30"/>
      <c r="AJ500" s="30"/>
      <c r="AK500" s="30"/>
      <c r="AL500" s="30"/>
      <c r="AM500" s="30"/>
      <c r="AN500" s="30"/>
    </row>
    <row r="501" spans="1:40" x14ac:dyDescent="0.2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111"/>
      <c r="R501" s="30"/>
      <c r="S501" s="30"/>
      <c r="T501" s="30"/>
      <c r="U501" s="30"/>
      <c r="V501" s="30"/>
      <c r="W501" s="30"/>
      <c r="X501" s="30"/>
      <c r="Y501" s="30"/>
      <c r="Z501" s="30"/>
      <c r="AA501" s="30"/>
      <c r="AB501" s="30"/>
      <c r="AC501" s="30"/>
      <c r="AD501" s="30"/>
      <c r="AE501" s="30"/>
      <c r="AF501" s="30"/>
      <c r="AG501" s="30"/>
      <c r="AH501" s="30"/>
      <c r="AI501" s="30"/>
      <c r="AJ501" s="30"/>
      <c r="AK501" s="30"/>
      <c r="AL501" s="30"/>
      <c r="AM501" s="30"/>
      <c r="AN501" s="30"/>
    </row>
    <row r="502" spans="1:40" x14ac:dyDescent="0.2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111"/>
      <c r="R502" s="30"/>
      <c r="S502" s="30"/>
      <c r="T502" s="30"/>
      <c r="U502" s="30"/>
      <c r="V502" s="30"/>
      <c r="W502" s="30"/>
      <c r="X502" s="30"/>
      <c r="Y502" s="30"/>
      <c r="Z502" s="30"/>
      <c r="AA502" s="30"/>
      <c r="AB502" s="30"/>
      <c r="AC502" s="30"/>
      <c r="AD502" s="30"/>
      <c r="AE502" s="30"/>
      <c r="AF502" s="30"/>
      <c r="AG502" s="30"/>
      <c r="AH502" s="30"/>
      <c r="AI502" s="30"/>
      <c r="AJ502" s="30"/>
      <c r="AK502" s="30"/>
      <c r="AL502" s="30"/>
      <c r="AM502" s="30"/>
      <c r="AN502" s="30"/>
    </row>
    <row r="503" spans="1:40" x14ac:dyDescent="0.2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111"/>
      <c r="R503" s="30"/>
      <c r="S503" s="30"/>
      <c r="T503" s="30"/>
      <c r="U503" s="30"/>
      <c r="V503" s="30"/>
      <c r="W503" s="30"/>
      <c r="X503" s="30"/>
      <c r="Y503" s="30"/>
      <c r="Z503" s="30"/>
      <c r="AA503" s="30"/>
      <c r="AB503" s="30"/>
      <c r="AC503" s="30"/>
      <c r="AD503" s="30"/>
      <c r="AE503" s="30"/>
      <c r="AF503" s="30"/>
      <c r="AG503" s="30"/>
      <c r="AH503" s="30"/>
      <c r="AI503" s="30"/>
      <c r="AJ503" s="30"/>
      <c r="AK503" s="30"/>
      <c r="AL503" s="30"/>
      <c r="AM503" s="30"/>
      <c r="AN503" s="30"/>
    </row>
    <row r="504" spans="1:40" x14ac:dyDescent="0.2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111"/>
      <c r="R504" s="30"/>
      <c r="S504" s="30"/>
      <c r="T504" s="30"/>
      <c r="U504" s="30"/>
      <c r="V504" s="30"/>
      <c r="W504" s="30"/>
      <c r="X504" s="30"/>
      <c r="Y504" s="30"/>
      <c r="Z504" s="30"/>
      <c r="AA504" s="30"/>
      <c r="AB504" s="30"/>
      <c r="AC504" s="30"/>
      <c r="AD504" s="30"/>
      <c r="AE504" s="30"/>
      <c r="AF504" s="30"/>
      <c r="AG504" s="30"/>
      <c r="AH504" s="30"/>
      <c r="AI504" s="30"/>
      <c r="AJ504" s="30"/>
      <c r="AK504" s="30"/>
      <c r="AL504" s="30"/>
      <c r="AM504" s="30"/>
      <c r="AN504" s="30"/>
    </row>
    <row r="505" spans="1:40" x14ac:dyDescent="0.2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111"/>
      <c r="R505" s="30"/>
      <c r="S505" s="30"/>
      <c r="T505" s="30"/>
      <c r="U505" s="30"/>
      <c r="V505" s="30"/>
      <c r="W505" s="30"/>
      <c r="X505" s="30"/>
      <c r="Y505" s="30"/>
      <c r="Z505" s="30"/>
      <c r="AA505" s="30"/>
      <c r="AB505" s="30"/>
      <c r="AC505" s="30"/>
      <c r="AD505" s="30"/>
      <c r="AE505" s="30"/>
      <c r="AF505" s="30"/>
      <c r="AG505" s="30"/>
      <c r="AH505" s="30"/>
      <c r="AI505" s="30"/>
      <c r="AJ505" s="30"/>
      <c r="AK505" s="30"/>
      <c r="AL505" s="30"/>
      <c r="AM505" s="30"/>
      <c r="AN505" s="30"/>
    </row>
    <row r="506" spans="1:40" x14ac:dyDescent="0.2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111"/>
      <c r="R506" s="30"/>
      <c r="S506" s="30"/>
      <c r="T506" s="30"/>
      <c r="U506" s="30"/>
      <c r="V506" s="30"/>
      <c r="W506" s="30"/>
      <c r="X506" s="30"/>
      <c r="Y506" s="30"/>
      <c r="Z506" s="30"/>
      <c r="AA506" s="30"/>
      <c r="AB506" s="30"/>
      <c r="AC506" s="30"/>
      <c r="AD506" s="30"/>
      <c r="AE506" s="30"/>
      <c r="AF506" s="30"/>
      <c r="AG506" s="30"/>
      <c r="AH506" s="30"/>
      <c r="AI506" s="30"/>
      <c r="AJ506" s="30"/>
      <c r="AK506" s="30"/>
      <c r="AL506" s="30"/>
      <c r="AM506" s="30"/>
      <c r="AN506" s="30"/>
    </row>
    <row r="507" spans="1:40" x14ac:dyDescent="0.2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111"/>
      <c r="R507" s="30"/>
      <c r="S507" s="30"/>
      <c r="T507" s="30"/>
      <c r="U507" s="30"/>
      <c r="V507" s="30"/>
      <c r="W507" s="30"/>
      <c r="X507" s="30"/>
      <c r="Y507" s="30"/>
      <c r="Z507" s="30"/>
      <c r="AA507" s="30"/>
      <c r="AB507" s="30"/>
      <c r="AC507" s="30"/>
      <c r="AD507" s="30"/>
      <c r="AE507" s="30"/>
      <c r="AF507" s="30"/>
      <c r="AG507" s="30"/>
      <c r="AH507" s="30"/>
      <c r="AI507" s="30"/>
      <c r="AJ507" s="30"/>
      <c r="AK507" s="30"/>
      <c r="AL507" s="30"/>
      <c r="AM507" s="30"/>
      <c r="AN507" s="30"/>
    </row>
    <row r="508" spans="1:40" x14ac:dyDescent="0.2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111"/>
      <c r="R508" s="30"/>
      <c r="S508" s="30"/>
      <c r="T508" s="30"/>
      <c r="U508" s="30"/>
      <c r="V508" s="30"/>
      <c r="W508" s="30"/>
      <c r="X508" s="30"/>
      <c r="Y508" s="30"/>
      <c r="Z508" s="30"/>
      <c r="AA508" s="30"/>
      <c r="AB508" s="30"/>
      <c r="AC508" s="30"/>
      <c r="AD508" s="30"/>
      <c r="AE508" s="30"/>
      <c r="AF508" s="30"/>
      <c r="AG508" s="30"/>
      <c r="AH508" s="30"/>
      <c r="AI508" s="30"/>
      <c r="AJ508" s="30"/>
      <c r="AK508" s="30"/>
      <c r="AL508" s="30"/>
      <c r="AM508" s="30"/>
      <c r="AN508" s="30"/>
    </row>
    <row r="509" spans="1:40" x14ac:dyDescent="0.2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111"/>
      <c r="R509" s="30"/>
      <c r="S509" s="30"/>
      <c r="T509" s="30"/>
      <c r="U509" s="30"/>
      <c r="V509" s="30"/>
      <c r="W509" s="30"/>
      <c r="X509" s="30"/>
      <c r="Y509" s="30"/>
      <c r="Z509" s="30"/>
      <c r="AA509" s="30"/>
      <c r="AB509" s="30"/>
      <c r="AC509" s="30"/>
      <c r="AD509" s="30"/>
      <c r="AE509" s="30"/>
      <c r="AF509" s="30"/>
      <c r="AG509" s="30"/>
      <c r="AH509" s="30"/>
      <c r="AI509" s="30"/>
      <c r="AJ509" s="30"/>
      <c r="AK509" s="30"/>
      <c r="AL509" s="30"/>
      <c r="AM509" s="30"/>
      <c r="AN509" s="30"/>
    </row>
    <row r="510" spans="1:40" x14ac:dyDescent="0.2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111"/>
      <c r="R510" s="30"/>
      <c r="S510" s="30"/>
      <c r="T510" s="30"/>
      <c r="U510" s="30"/>
      <c r="V510" s="30"/>
      <c r="W510" s="30"/>
      <c r="X510" s="30"/>
      <c r="Y510" s="30"/>
      <c r="Z510" s="30"/>
      <c r="AA510" s="30"/>
      <c r="AB510" s="30"/>
      <c r="AC510" s="30"/>
      <c r="AD510" s="30"/>
      <c r="AE510" s="30"/>
      <c r="AF510" s="30"/>
      <c r="AG510" s="30"/>
      <c r="AH510" s="30"/>
      <c r="AI510" s="30"/>
      <c r="AJ510" s="30"/>
      <c r="AK510" s="30"/>
      <c r="AL510" s="30"/>
      <c r="AM510" s="30"/>
      <c r="AN510" s="30"/>
    </row>
    <row r="511" spans="1:40" x14ac:dyDescent="0.2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111"/>
      <c r="R511" s="30"/>
      <c r="S511" s="30"/>
      <c r="T511" s="30"/>
      <c r="U511" s="30"/>
      <c r="V511" s="30"/>
      <c r="W511" s="30"/>
      <c r="X511" s="30"/>
      <c r="Y511" s="30"/>
      <c r="Z511" s="30"/>
      <c r="AA511" s="30"/>
      <c r="AB511" s="30"/>
      <c r="AC511" s="30"/>
      <c r="AD511" s="30"/>
      <c r="AE511" s="30"/>
      <c r="AF511" s="30"/>
      <c r="AG511" s="30"/>
      <c r="AH511" s="30"/>
      <c r="AI511" s="30"/>
      <c r="AJ511" s="30"/>
      <c r="AK511" s="30"/>
      <c r="AL511" s="30"/>
      <c r="AM511" s="30"/>
      <c r="AN511" s="30"/>
    </row>
    <row r="512" spans="1:40" x14ac:dyDescent="0.2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111"/>
      <c r="R512" s="30"/>
      <c r="S512" s="30"/>
      <c r="T512" s="30"/>
      <c r="U512" s="30"/>
      <c r="V512" s="30"/>
      <c r="W512" s="30"/>
      <c r="X512" s="30"/>
      <c r="Y512" s="30"/>
      <c r="Z512" s="30"/>
      <c r="AA512" s="30"/>
      <c r="AB512" s="30"/>
      <c r="AC512" s="30"/>
      <c r="AD512" s="30"/>
      <c r="AE512" s="30"/>
      <c r="AF512" s="30"/>
      <c r="AG512" s="30"/>
      <c r="AH512" s="30"/>
      <c r="AI512" s="30"/>
      <c r="AJ512" s="30"/>
      <c r="AK512" s="30"/>
      <c r="AL512" s="30"/>
      <c r="AM512" s="30"/>
      <c r="AN512" s="30"/>
    </row>
    <row r="513" spans="1:40" x14ac:dyDescent="0.2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111"/>
      <c r="R513" s="30"/>
      <c r="S513" s="30"/>
      <c r="T513" s="30"/>
      <c r="U513" s="30"/>
      <c r="V513" s="30"/>
      <c r="W513" s="30"/>
      <c r="X513" s="30"/>
      <c r="Y513" s="30"/>
      <c r="Z513" s="30"/>
      <c r="AA513" s="30"/>
      <c r="AB513" s="30"/>
      <c r="AC513" s="30"/>
      <c r="AD513" s="30"/>
      <c r="AE513" s="30"/>
      <c r="AF513" s="30"/>
      <c r="AG513" s="30"/>
      <c r="AH513" s="30"/>
      <c r="AI513" s="30"/>
      <c r="AJ513" s="30"/>
      <c r="AK513" s="30"/>
      <c r="AL513" s="30"/>
      <c r="AM513" s="30"/>
      <c r="AN513" s="30"/>
    </row>
    <row r="514" spans="1:40" x14ac:dyDescent="0.2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111"/>
      <c r="R514" s="30"/>
      <c r="S514" s="30"/>
      <c r="T514" s="30"/>
      <c r="U514" s="30"/>
      <c r="V514" s="30"/>
      <c r="W514" s="30"/>
      <c r="X514" s="30"/>
      <c r="Y514" s="30"/>
      <c r="Z514" s="30"/>
      <c r="AA514" s="30"/>
      <c r="AB514" s="30"/>
      <c r="AC514" s="30"/>
      <c r="AD514" s="30"/>
      <c r="AE514" s="30"/>
      <c r="AF514" s="30"/>
      <c r="AG514" s="30"/>
      <c r="AH514" s="30"/>
      <c r="AI514" s="30"/>
      <c r="AJ514" s="30"/>
      <c r="AK514" s="30"/>
      <c r="AL514" s="30"/>
      <c r="AM514" s="30"/>
      <c r="AN514" s="30"/>
    </row>
    <row r="515" spans="1:40" x14ac:dyDescent="0.2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111"/>
      <c r="R515" s="30"/>
      <c r="S515" s="30"/>
      <c r="T515" s="30"/>
      <c r="U515" s="30"/>
      <c r="V515" s="30"/>
      <c r="W515" s="30"/>
      <c r="X515" s="30"/>
      <c r="Y515" s="30"/>
      <c r="Z515" s="30"/>
      <c r="AA515" s="30"/>
      <c r="AB515" s="30"/>
      <c r="AC515" s="30"/>
      <c r="AD515" s="30"/>
      <c r="AE515" s="30"/>
      <c r="AF515" s="30"/>
      <c r="AG515" s="30"/>
      <c r="AH515" s="30"/>
      <c r="AI515" s="30"/>
      <c r="AJ515" s="30"/>
      <c r="AK515" s="30"/>
      <c r="AL515" s="30"/>
      <c r="AM515" s="30"/>
      <c r="AN515" s="30"/>
    </row>
    <row r="516" spans="1:40" x14ac:dyDescent="0.2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111"/>
      <c r="R516" s="30"/>
      <c r="S516" s="30"/>
      <c r="T516" s="30"/>
      <c r="U516" s="30"/>
      <c r="V516" s="30"/>
      <c r="W516" s="30"/>
      <c r="X516" s="30"/>
      <c r="Y516" s="30"/>
      <c r="Z516" s="30"/>
      <c r="AA516" s="30"/>
      <c r="AB516" s="30"/>
      <c r="AC516" s="30"/>
      <c r="AD516" s="30"/>
      <c r="AE516" s="30"/>
      <c r="AF516" s="30"/>
      <c r="AG516" s="30"/>
      <c r="AH516" s="30"/>
      <c r="AI516" s="30"/>
      <c r="AJ516" s="30"/>
      <c r="AK516" s="30"/>
      <c r="AL516" s="30"/>
      <c r="AM516" s="30"/>
      <c r="AN516" s="30"/>
    </row>
    <row r="517" spans="1:40" x14ac:dyDescent="0.2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111"/>
      <c r="R517" s="30"/>
      <c r="S517" s="30"/>
      <c r="T517" s="30"/>
      <c r="U517" s="30"/>
      <c r="V517" s="30"/>
      <c r="W517" s="30"/>
      <c r="X517" s="30"/>
      <c r="Y517" s="30"/>
      <c r="Z517" s="30"/>
      <c r="AA517" s="30"/>
      <c r="AB517" s="30"/>
      <c r="AC517" s="30"/>
      <c r="AD517" s="30"/>
      <c r="AE517" s="30"/>
      <c r="AF517" s="30"/>
      <c r="AG517" s="30"/>
      <c r="AH517" s="30"/>
      <c r="AI517" s="30"/>
      <c r="AJ517" s="30"/>
      <c r="AK517" s="30"/>
      <c r="AL517" s="30"/>
      <c r="AM517" s="30"/>
      <c r="AN517" s="30"/>
    </row>
    <row r="518" spans="1:40" x14ac:dyDescent="0.2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111"/>
      <c r="R518" s="30"/>
      <c r="S518" s="30"/>
      <c r="T518" s="30"/>
      <c r="U518" s="30"/>
      <c r="V518" s="30"/>
      <c r="W518" s="30"/>
      <c r="X518" s="30"/>
      <c r="Y518" s="30"/>
      <c r="Z518" s="30"/>
      <c r="AA518" s="30"/>
      <c r="AB518" s="30"/>
      <c r="AC518" s="30"/>
      <c r="AD518" s="30"/>
      <c r="AE518" s="30"/>
      <c r="AF518" s="30"/>
      <c r="AG518" s="30"/>
      <c r="AH518" s="30"/>
      <c r="AI518" s="30"/>
      <c r="AJ518" s="30"/>
      <c r="AK518" s="30"/>
      <c r="AL518" s="30"/>
      <c r="AM518" s="30"/>
      <c r="AN518" s="30"/>
    </row>
    <row r="519" spans="1:40" x14ac:dyDescent="0.2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111"/>
      <c r="R519" s="30"/>
      <c r="S519" s="30"/>
      <c r="T519" s="30"/>
      <c r="U519" s="30"/>
      <c r="V519" s="30"/>
      <c r="W519" s="30"/>
      <c r="X519" s="30"/>
      <c r="Y519" s="30"/>
      <c r="Z519" s="30"/>
      <c r="AA519" s="30"/>
      <c r="AB519" s="30"/>
      <c r="AC519" s="30"/>
      <c r="AD519" s="30"/>
      <c r="AE519" s="30"/>
      <c r="AF519" s="30"/>
      <c r="AG519" s="30"/>
      <c r="AH519" s="30"/>
      <c r="AI519" s="30"/>
      <c r="AJ519" s="30"/>
      <c r="AK519" s="30"/>
      <c r="AL519" s="30"/>
      <c r="AM519" s="30"/>
      <c r="AN519" s="30"/>
    </row>
    <row r="520" spans="1:40" x14ac:dyDescent="0.2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111"/>
      <c r="R520" s="30"/>
      <c r="S520" s="30"/>
      <c r="T520" s="30"/>
      <c r="U520" s="30"/>
      <c r="V520" s="30"/>
      <c r="W520" s="30"/>
      <c r="X520" s="30"/>
      <c r="Y520" s="30"/>
      <c r="Z520" s="30"/>
      <c r="AA520" s="30"/>
      <c r="AB520" s="30"/>
      <c r="AC520" s="30"/>
      <c r="AD520" s="30"/>
      <c r="AE520" s="30"/>
      <c r="AF520" s="30"/>
      <c r="AG520" s="30"/>
      <c r="AH520" s="30"/>
      <c r="AI520" s="30"/>
      <c r="AJ520" s="30"/>
      <c r="AK520" s="30"/>
      <c r="AL520" s="30"/>
      <c r="AM520" s="30"/>
      <c r="AN520" s="30"/>
    </row>
    <row r="521" spans="1:40" x14ac:dyDescent="0.2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111"/>
      <c r="R521" s="30"/>
      <c r="S521" s="30"/>
      <c r="T521" s="30"/>
      <c r="U521" s="30"/>
      <c r="V521" s="30"/>
      <c r="W521" s="30"/>
      <c r="X521" s="30"/>
      <c r="Y521" s="30"/>
      <c r="Z521" s="30"/>
      <c r="AA521" s="30"/>
      <c r="AB521" s="30"/>
      <c r="AC521" s="30"/>
      <c r="AD521" s="30"/>
      <c r="AE521" s="30"/>
      <c r="AF521" s="30"/>
      <c r="AG521" s="30"/>
      <c r="AH521" s="30"/>
      <c r="AI521" s="30"/>
      <c r="AJ521" s="30"/>
      <c r="AK521" s="30"/>
      <c r="AL521" s="30"/>
      <c r="AM521" s="30"/>
      <c r="AN521" s="30"/>
    </row>
    <row r="522" spans="1:40" x14ac:dyDescent="0.2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111"/>
      <c r="R522" s="30"/>
      <c r="S522" s="30"/>
      <c r="T522" s="30"/>
      <c r="U522" s="30"/>
      <c r="V522" s="30"/>
      <c r="W522" s="30"/>
      <c r="X522" s="30"/>
      <c r="Y522" s="30"/>
      <c r="Z522" s="30"/>
      <c r="AA522" s="30"/>
      <c r="AB522" s="30"/>
      <c r="AC522" s="30"/>
      <c r="AD522" s="30"/>
      <c r="AE522" s="30"/>
      <c r="AF522" s="30"/>
      <c r="AG522" s="30"/>
      <c r="AH522" s="30"/>
      <c r="AI522" s="30"/>
      <c r="AJ522" s="30"/>
      <c r="AK522" s="30"/>
      <c r="AL522" s="30"/>
      <c r="AM522" s="30"/>
      <c r="AN522" s="30"/>
    </row>
    <row r="523" spans="1:40" x14ac:dyDescent="0.2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111"/>
      <c r="R523" s="30"/>
      <c r="S523" s="30"/>
      <c r="T523" s="30"/>
      <c r="U523" s="30"/>
      <c r="V523" s="30"/>
      <c r="W523" s="30"/>
      <c r="X523" s="30"/>
      <c r="Y523" s="30"/>
      <c r="Z523" s="30"/>
      <c r="AA523" s="30"/>
      <c r="AB523" s="30"/>
      <c r="AC523" s="30"/>
      <c r="AD523" s="30"/>
      <c r="AE523" s="30"/>
      <c r="AF523" s="30"/>
      <c r="AG523" s="30"/>
      <c r="AH523" s="30"/>
      <c r="AI523" s="30"/>
      <c r="AJ523" s="30"/>
      <c r="AK523" s="30"/>
      <c r="AL523" s="30"/>
      <c r="AM523" s="30"/>
      <c r="AN523" s="30"/>
    </row>
    <row r="524" spans="1:40" x14ac:dyDescent="0.2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111"/>
      <c r="R524" s="30"/>
      <c r="S524" s="30"/>
      <c r="T524" s="30"/>
      <c r="U524" s="30"/>
      <c r="V524" s="30"/>
      <c r="W524" s="30"/>
      <c r="X524" s="30"/>
      <c r="Y524" s="30"/>
      <c r="Z524" s="30"/>
      <c r="AA524" s="30"/>
      <c r="AB524" s="30"/>
      <c r="AC524" s="30"/>
      <c r="AD524" s="30"/>
      <c r="AE524" s="30"/>
      <c r="AF524" s="30"/>
      <c r="AG524" s="30"/>
      <c r="AH524" s="30"/>
      <c r="AI524" s="30"/>
      <c r="AJ524" s="30"/>
      <c r="AK524" s="30"/>
      <c r="AL524" s="30"/>
      <c r="AM524" s="30"/>
      <c r="AN524" s="30"/>
    </row>
    <row r="525" spans="1:40" x14ac:dyDescent="0.2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111"/>
      <c r="R525" s="30"/>
      <c r="S525" s="30"/>
      <c r="T525" s="30"/>
      <c r="U525" s="30"/>
      <c r="V525" s="30"/>
      <c r="W525" s="30"/>
      <c r="X525" s="30"/>
      <c r="Y525" s="30"/>
      <c r="Z525" s="30"/>
      <c r="AA525" s="30"/>
      <c r="AB525" s="30"/>
      <c r="AC525" s="30"/>
      <c r="AD525" s="30"/>
      <c r="AE525" s="30"/>
      <c r="AF525" s="30"/>
      <c r="AG525" s="30"/>
      <c r="AH525" s="30"/>
      <c r="AI525" s="30"/>
      <c r="AJ525" s="30"/>
      <c r="AK525" s="30"/>
      <c r="AL525" s="30"/>
      <c r="AM525" s="30"/>
      <c r="AN525" s="30"/>
    </row>
    <row r="526" spans="1:40" x14ac:dyDescent="0.2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111"/>
      <c r="R526" s="30"/>
      <c r="S526" s="30"/>
      <c r="T526" s="30"/>
      <c r="U526" s="30"/>
      <c r="V526" s="30"/>
      <c r="W526" s="30"/>
      <c r="X526" s="30"/>
      <c r="Y526" s="30"/>
      <c r="Z526" s="30"/>
      <c r="AA526" s="30"/>
      <c r="AB526" s="30"/>
      <c r="AC526" s="30"/>
      <c r="AD526" s="30"/>
      <c r="AE526" s="30"/>
      <c r="AF526" s="30"/>
      <c r="AG526" s="30"/>
      <c r="AH526" s="30"/>
      <c r="AI526" s="30"/>
      <c r="AJ526" s="30"/>
      <c r="AK526" s="30"/>
      <c r="AL526" s="30"/>
      <c r="AM526" s="30"/>
      <c r="AN526" s="30"/>
    </row>
    <row r="527" spans="1:40" x14ac:dyDescent="0.2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111"/>
      <c r="R527" s="30"/>
      <c r="S527" s="30"/>
      <c r="T527" s="30"/>
      <c r="U527" s="30"/>
      <c r="V527" s="30"/>
      <c r="W527" s="30"/>
      <c r="X527" s="30"/>
      <c r="Y527" s="30"/>
      <c r="Z527" s="30"/>
      <c r="AA527" s="30"/>
      <c r="AB527" s="30"/>
      <c r="AC527" s="30"/>
      <c r="AD527" s="30"/>
      <c r="AE527" s="30"/>
      <c r="AF527" s="30"/>
      <c r="AG527" s="30"/>
      <c r="AH527" s="30"/>
      <c r="AI527" s="30"/>
      <c r="AJ527" s="30"/>
      <c r="AK527" s="30"/>
      <c r="AL527" s="30"/>
      <c r="AM527" s="30"/>
      <c r="AN527" s="30"/>
    </row>
    <row r="528" spans="1:40" x14ac:dyDescent="0.2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111"/>
      <c r="R528" s="30"/>
      <c r="S528" s="30"/>
      <c r="T528" s="30"/>
      <c r="U528" s="30"/>
      <c r="V528" s="30"/>
      <c r="W528" s="30"/>
      <c r="X528" s="30"/>
      <c r="Y528" s="30"/>
      <c r="Z528" s="30"/>
      <c r="AA528" s="30"/>
      <c r="AB528" s="30"/>
      <c r="AC528" s="30"/>
      <c r="AD528" s="30"/>
      <c r="AE528" s="30"/>
      <c r="AF528" s="30"/>
      <c r="AG528" s="30"/>
      <c r="AH528" s="30"/>
      <c r="AI528" s="30"/>
      <c r="AJ528" s="30"/>
      <c r="AK528" s="30"/>
      <c r="AL528" s="30"/>
      <c r="AM528" s="30"/>
      <c r="AN528" s="30"/>
    </row>
    <row r="529" spans="1:40" x14ac:dyDescent="0.2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111"/>
      <c r="R529" s="30"/>
      <c r="S529" s="30"/>
      <c r="T529" s="30"/>
      <c r="U529" s="30"/>
      <c r="V529" s="30"/>
      <c r="W529" s="30"/>
      <c r="X529" s="30"/>
      <c r="Y529" s="30"/>
      <c r="Z529" s="30"/>
      <c r="AA529" s="30"/>
      <c r="AB529" s="30"/>
      <c r="AC529" s="30"/>
      <c r="AD529" s="30"/>
      <c r="AE529" s="30"/>
      <c r="AF529" s="30"/>
      <c r="AG529" s="30"/>
      <c r="AH529" s="30"/>
      <c r="AI529" s="30"/>
      <c r="AJ529" s="30"/>
      <c r="AK529" s="30"/>
      <c r="AL529" s="30"/>
      <c r="AM529" s="30"/>
      <c r="AN529" s="30"/>
    </row>
    <row r="530" spans="1:40" x14ac:dyDescent="0.2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111"/>
      <c r="R530" s="30"/>
      <c r="S530" s="30"/>
      <c r="T530" s="30"/>
      <c r="U530" s="30"/>
      <c r="V530" s="30"/>
      <c r="W530" s="30"/>
      <c r="X530" s="30"/>
      <c r="Y530" s="30"/>
      <c r="Z530" s="30"/>
      <c r="AA530" s="30"/>
      <c r="AB530" s="30"/>
      <c r="AC530" s="30"/>
      <c r="AD530" s="30"/>
      <c r="AE530" s="30"/>
      <c r="AF530" s="30"/>
      <c r="AG530" s="30"/>
      <c r="AH530" s="30"/>
      <c r="AI530" s="30"/>
      <c r="AJ530" s="30"/>
      <c r="AK530" s="30"/>
      <c r="AL530" s="30"/>
      <c r="AM530" s="30"/>
      <c r="AN530" s="30"/>
    </row>
    <row r="531" spans="1:40" x14ac:dyDescent="0.2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111"/>
      <c r="R531" s="30"/>
      <c r="S531" s="30"/>
      <c r="T531" s="30"/>
      <c r="U531" s="30"/>
      <c r="V531" s="30"/>
      <c r="W531" s="30"/>
      <c r="X531" s="30"/>
      <c r="Y531" s="30"/>
      <c r="Z531" s="30"/>
      <c r="AA531" s="30"/>
      <c r="AB531" s="30"/>
      <c r="AC531" s="30"/>
      <c r="AD531" s="30"/>
      <c r="AE531" s="30"/>
      <c r="AF531" s="30"/>
      <c r="AG531" s="30"/>
      <c r="AH531" s="30"/>
      <c r="AI531" s="30"/>
      <c r="AJ531" s="30"/>
      <c r="AK531" s="30"/>
      <c r="AL531" s="30"/>
      <c r="AM531" s="30"/>
      <c r="AN531" s="30"/>
    </row>
    <row r="532" spans="1:40" x14ac:dyDescent="0.2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111"/>
      <c r="R532" s="30"/>
      <c r="S532" s="30"/>
      <c r="T532" s="30"/>
      <c r="U532" s="30"/>
      <c r="V532" s="30"/>
      <c r="W532" s="30"/>
      <c r="X532" s="30"/>
      <c r="Y532" s="30"/>
      <c r="Z532" s="30"/>
      <c r="AA532" s="30"/>
      <c r="AB532" s="30"/>
      <c r="AC532" s="30"/>
      <c r="AD532" s="30"/>
      <c r="AE532" s="30"/>
      <c r="AF532" s="30"/>
      <c r="AG532" s="30"/>
      <c r="AH532" s="30"/>
      <c r="AI532" s="30"/>
      <c r="AJ532" s="30"/>
      <c r="AK532" s="30"/>
      <c r="AL532" s="30"/>
      <c r="AM532" s="30"/>
      <c r="AN532" s="30"/>
    </row>
    <row r="533" spans="1:40" x14ac:dyDescent="0.2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111"/>
      <c r="R533" s="30"/>
      <c r="S533" s="30"/>
      <c r="T533" s="30"/>
      <c r="U533" s="30"/>
      <c r="V533" s="30"/>
      <c r="W533" s="30"/>
      <c r="X533" s="30"/>
      <c r="Y533" s="30"/>
      <c r="Z533" s="30"/>
      <c r="AA533" s="30"/>
      <c r="AB533" s="30"/>
      <c r="AC533" s="30"/>
      <c r="AD533" s="30"/>
      <c r="AE533" s="30"/>
      <c r="AF533" s="30"/>
      <c r="AG533" s="30"/>
      <c r="AH533" s="30"/>
      <c r="AI533" s="30"/>
      <c r="AJ533" s="30"/>
      <c r="AK533" s="30"/>
      <c r="AL533" s="30"/>
      <c r="AM533" s="30"/>
      <c r="AN533" s="30"/>
    </row>
    <row r="534" spans="1:40" x14ac:dyDescent="0.2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111"/>
      <c r="R534" s="30"/>
      <c r="S534" s="30"/>
      <c r="T534" s="30"/>
      <c r="U534" s="30"/>
      <c r="V534" s="30"/>
      <c r="W534" s="30"/>
      <c r="X534" s="30"/>
      <c r="Y534" s="30"/>
      <c r="Z534" s="30"/>
      <c r="AA534" s="30"/>
      <c r="AB534" s="30"/>
      <c r="AC534" s="30"/>
      <c r="AD534" s="30"/>
      <c r="AE534" s="30"/>
      <c r="AF534" s="30"/>
      <c r="AG534" s="30"/>
      <c r="AH534" s="30"/>
      <c r="AI534" s="30"/>
      <c r="AJ534" s="30"/>
      <c r="AK534" s="30"/>
      <c r="AL534" s="30"/>
      <c r="AM534" s="30"/>
      <c r="AN534" s="30"/>
    </row>
    <row r="535" spans="1:40" x14ac:dyDescent="0.2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111"/>
      <c r="R535" s="30"/>
      <c r="S535" s="30"/>
      <c r="T535" s="30"/>
      <c r="U535" s="30"/>
      <c r="V535" s="30"/>
      <c r="W535" s="30"/>
      <c r="X535" s="30"/>
      <c r="Y535" s="30"/>
      <c r="Z535" s="30"/>
      <c r="AA535" s="30"/>
      <c r="AB535" s="30"/>
      <c r="AC535" s="30"/>
      <c r="AD535" s="30"/>
      <c r="AE535" s="30"/>
      <c r="AF535" s="30"/>
      <c r="AG535" s="30"/>
      <c r="AH535" s="30"/>
      <c r="AI535" s="30"/>
      <c r="AJ535" s="30"/>
      <c r="AK535" s="30"/>
      <c r="AL535" s="30"/>
      <c r="AM535" s="30"/>
      <c r="AN535" s="30"/>
    </row>
    <row r="536" spans="1:40" x14ac:dyDescent="0.2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111"/>
      <c r="R536" s="30"/>
      <c r="S536" s="30"/>
      <c r="T536" s="30"/>
      <c r="U536" s="30"/>
      <c r="V536" s="30"/>
      <c r="W536" s="30"/>
      <c r="X536" s="30"/>
      <c r="Y536" s="30"/>
      <c r="Z536" s="30"/>
      <c r="AA536" s="30"/>
      <c r="AB536" s="30"/>
      <c r="AC536" s="30"/>
      <c r="AD536" s="30"/>
      <c r="AE536" s="30"/>
      <c r="AF536" s="30"/>
      <c r="AG536" s="30"/>
      <c r="AH536" s="30"/>
      <c r="AI536" s="30"/>
      <c r="AJ536" s="30"/>
      <c r="AK536" s="30"/>
      <c r="AL536" s="30"/>
      <c r="AM536" s="30"/>
      <c r="AN536" s="30"/>
    </row>
    <row r="537" spans="1:40" x14ac:dyDescent="0.2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111"/>
      <c r="R537" s="30"/>
      <c r="S537" s="30"/>
      <c r="T537" s="30"/>
      <c r="U537" s="30"/>
      <c r="V537" s="30"/>
      <c r="W537" s="30"/>
      <c r="X537" s="30"/>
      <c r="Y537" s="30"/>
      <c r="Z537" s="30"/>
      <c r="AA537" s="30"/>
      <c r="AB537" s="30"/>
      <c r="AC537" s="30"/>
      <c r="AD537" s="30"/>
      <c r="AE537" s="30"/>
      <c r="AF537" s="30"/>
      <c r="AG537" s="30"/>
      <c r="AH537" s="30"/>
      <c r="AI537" s="30"/>
      <c r="AJ537" s="30"/>
      <c r="AK537" s="30"/>
      <c r="AL537" s="30"/>
      <c r="AM537" s="30"/>
      <c r="AN537" s="30"/>
    </row>
    <row r="538" spans="1:40" x14ac:dyDescent="0.2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111"/>
      <c r="R538" s="30"/>
      <c r="S538" s="30"/>
      <c r="T538" s="30"/>
      <c r="U538" s="30"/>
      <c r="V538" s="30"/>
      <c r="W538" s="30"/>
      <c r="X538" s="30"/>
      <c r="Y538" s="30"/>
      <c r="Z538" s="30"/>
      <c r="AA538" s="30"/>
      <c r="AB538" s="30"/>
      <c r="AC538" s="30"/>
      <c r="AD538" s="30"/>
      <c r="AE538" s="30"/>
      <c r="AF538" s="30"/>
      <c r="AG538" s="30"/>
      <c r="AH538" s="30"/>
      <c r="AI538" s="30"/>
      <c r="AJ538" s="30"/>
      <c r="AK538" s="30"/>
      <c r="AL538" s="30"/>
      <c r="AM538" s="30"/>
      <c r="AN538" s="30"/>
    </row>
    <row r="539" spans="1:40" x14ac:dyDescent="0.2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111"/>
      <c r="R539" s="30"/>
      <c r="S539" s="30"/>
      <c r="T539" s="30"/>
      <c r="U539" s="30"/>
      <c r="V539" s="30"/>
      <c r="W539" s="30"/>
      <c r="X539" s="30"/>
      <c r="Y539" s="30"/>
      <c r="Z539" s="30"/>
      <c r="AA539" s="30"/>
      <c r="AB539" s="30"/>
      <c r="AC539" s="30"/>
      <c r="AD539" s="30"/>
      <c r="AE539" s="30"/>
      <c r="AF539" s="30"/>
      <c r="AG539" s="30"/>
      <c r="AH539" s="30"/>
      <c r="AI539" s="30"/>
      <c r="AJ539" s="30"/>
      <c r="AK539" s="30"/>
      <c r="AL539" s="30"/>
      <c r="AM539" s="30"/>
      <c r="AN539" s="30"/>
    </row>
    <row r="540" spans="1:40" x14ac:dyDescent="0.2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111"/>
      <c r="R540" s="30"/>
      <c r="S540" s="30"/>
      <c r="T540" s="30"/>
      <c r="U540" s="30"/>
      <c r="V540" s="30"/>
      <c r="W540" s="30"/>
      <c r="X540" s="30"/>
      <c r="Y540" s="30"/>
      <c r="Z540" s="30"/>
      <c r="AA540" s="30"/>
      <c r="AB540" s="30"/>
      <c r="AC540" s="30"/>
      <c r="AD540" s="30"/>
      <c r="AE540" s="30"/>
      <c r="AF540" s="30"/>
      <c r="AG540" s="30"/>
      <c r="AH540" s="30"/>
      <c r="AI540" s="30"/>
      <c r="AJ540" s="30"/>
      <c r="AK540" s="30"/>
      <c r="AL540" s="30"/>
      <c r="AM540" s="30"/>
      <c r="AN540" s="30"/>
    </row>
    <row r="541" spans="1:40" x14ac:dyDescent="0.2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111"/>
      <c r="R541" s="30"/>
      <c r="S541" s="30"/>
      <c r="T541" s="30"/>
      <c r="U541" s="30"/>
      <c r="V541" s="30"/>
      <c r="W541" s="30"/>
      <c r="X541" s="30"/>
      <c r="Y541" s="30"/>
      <c r="Z541" s="30"/>
      <c r="AA541" s="30"/>
      <c r="AB541" s="30"/>
      <c r="AC541" s="30"/>
      <c r="AD541" s="30"/>
      <c r="AE541" s="30"/>
      <c r="AF541" s="30"/>
      <c r="AG541" s="30"/>
      <c r="AH541" s="30"/>
      <c r="AI541" s="30"/>
      <c r="AJ541" s="30"/>
      <c r="AK541" s="30"/>
      <c r="AL541" s="30"/>
      <c r="AM541" s="30"/>
      <c r="AN541" s="30"/>
    </row>
    <row r="542" spans="1:40" x14ac:dyDescent="0.2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111"/>
      <c r="R542" s="30"/>
      <c r="S542" s="30"/>
      <c r="T542" s="30"/>
      <c r="U542" s="30"/>
      <c r="V542" s="30"/>
      <c r="W542" s="30"/>
      <c r="X542" s="30"/>
      <c r="Y542" s="30"/>
      <c r="Z542" s="30"/>
      <c r="AA542" s="30"/>
      <c r="AB542" s="30"/>
      <c r="AC542" s="30"/>
      <c r="AD542" s="30"/>
      <c r="AE542" s="30"/>
      <c r="AF542" s="30"/>
      <c r="AG542" s="30"/>
      <c r="AH542" s="30"/>
      <c r="AI542" s="30"/>
      <c r="AJ542" s="30"/>
      <c r="AK542" s="30"/>
      <c r="AL542" s="30"/>
      <c r="AM542" s="30"/>
      <c r="AN542" s="30"/>
    </row>
    <row r="543" spans="1:40" x14ac:dyDescent="0.2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111"/>
      <c r="R543" s="30"/>
      <c r="S543" s="30"/>
      <c r="T543" s="30"/>
      <c r="U543" s="30"/>
      <c r="V543" s="30"/>
      <c r="W543" s="30"/>
      <c r="X543" s="30"/>
      <c r="Y543" s="30"/>
      <c r="Z543" s="30"/>
      <c r="AA543" s="30"/>
      <c r="AB543" s="30"/>
      <c r="AC543" s="30"/>
      <c r="AD543" s="30"/>
      <c r="AE543" s="30"/>
      <c r="AF543" s="30"/>
      <c r="AG543" s="30"/>
      <c r="AH543" s="30"/>
      <c r="AI543" s="30"/>
      <c r="AJ543" s="30"/>
      <c r="AK543" s="30"/>
      <c r="AL543" s="30"/>
      <c r="AM543" s="30"/>
      <c r="AN543" s="30"/>
    </row>
    <row r="544" spans="1:40" x14ac:dyDescent="0.2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111"/>
      <c r="R544" s="30"/>
      <c r="S544" s="30"/>
      <c r="T544" s="30"/>
      <c r="U544" s="30"/>
      <c r="V544" s="30"/>
      <c r="W544" s="30"/>
      <c r="X544" s="30"/>
      <c r="Y544" s="30"/>
      <c r="Z544" s="30"/>
      <c r="AA544" s="30"/>
      <c r="AB544" s="30"/>
      <c r="AC544" s="30"/>
      <c r="AD544" s="30"/>
      <c r="AE544" s="30"/>
      <c r="AF544" s="30"/>
      <c r="AG544" s="30"/>
      <c r="AH544" s="30"/>
      <c r="AI544" s="30"/>
      <c r="AJ544" s="30"/>
      <c r="AK544" s="30"/>
      <c r="AL544" s="30"/>
      <c r="AM544" s="30"/>
      <c r="AN544" s="30"/>
    </row>
    <row r="545" spans="1:40" x14ac:dyDescent="0.2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111"/>
      <c r="R545" s="30"/>
      <c r="S545" s="30"/>
      <c r="T545" s="30"/>
      <c r="U545" s="30"/>
      <c r="V545" s="30"/>
      <c r="W545" s="30"/>
      <c r="X545" s="30"/>
      <c r="Y545" s="30"/>
      <c r="Z545" s="30"/>
      <c r="AA545" s="30"/>
      <c r="AB545" s="30"/>
      <c r="AC545" s="30"/>
      <c r="AD545" s="30"/>
      <c r="AE545" s="30"/>
      <c r="AF545" s="30"/>
      <c r="AG545" s="30"/>
      <c r="AH545" s="30"/>
      <c r="AI545" s="30"/>
      <c r="AJ545" s="30"/>
      <c r="AK545" s="30"/>
      <c r="AL545" s="30"/>
      <c r="AM545" s="30"/>
      <c r="AN545" s="30"/>
    </row>
    <row r="546" spans="1:40" x14ac:dyDescent="0.2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111"/>
      <c r="R546" s="30"/>
      <c r="S546" s="30"/>
      <c r="T546" s="30"/>
      <c r="U546" s="30"/>
      <c r="V546" s="30"/>
      <c r="W546" s="30"/>
      <c r="X546" s="30"/>
      <c r="Y546" s="30"/>
      <c r="Z546" s="30"/>
      <c r="AA546" s="30"/>
      <c r="AB546" s="30"/>
      <c r="AC546" s="30"/>
      <c r="AD546" s="30"/>
      <c r="AE546" s="30"/>
      <c r="AF546" s="30"/>
      <c r="AG546" s="30"/>
      <c r="AH546" s="30"/>
      <c r="AI546" s="30"/>
      <c r="AJ546" s="30"/>
      <c r="AK546" s="30"/>
      <c r="AL546" s="30"/>
      <c r="AM546" s="30"/>
      <c r="AN546" s="30"/>
    </row>
    <row r="547" spans="1:40" x14ac:dyDescent="0.2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111"/>
      <c r="R547" s="30"/>
      <c r="S547" s="30"/>
      <c r="T547" s="30"/>
      <c r="U547" s="30"/>
      <c r="V547" s="30"/>
      <c r="W547" s="30"/>
      <c r="X547" s="30"/>
      <c r="Y547" s="30"/>
      <c r="Z547" s="30"/>
      <c r="AA547" s="30"/>
      <c r="AB547" s="30"/>
      <c r="AC547" s="30"/>
      <c r="AD547" s="30"/>
      <c r="AE547" s="30"/>
      <c r="AF547" s="30"/>
      <c r="AG547" s="30"/>
      <c r="AH547" s="30"/>
      <c r="AI547" s="30"/>
      <c r="AJ547" s="30"/>
      <c r="AK547" s="30"/>
      <c r="AL547" s="30"/>
      <c r="AM547" s="30"/>
      <c r="AN547" s="30"/>
    </row>
    <row r="548" spans="1:40" x14ac:dyDescent="0.2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111"/>
      <c r="R548" s="30"/>
      <c r="S548" s="30"/>
      <c r="T548" s="30"/>
      <c r="U548" s="30"/>
      <c r="V548" s="30"/>
      <c r="W548" s="30"/>
      <c r="X548" s="30"/>
      <c r="Y548" s="30"/>
      <c r="Z548" s="30"/>
      <c r="AA548" s="30"/>
      <c r="AB548" s="30"/>
      <c r="AC548" s="30"/>
      <c r="AD548" s="30"/>
      <c r="AE548" s="30"/>
      <c r="AF548" s="30"/>
      <c r="AG548" s="30"/>
      <c r="AH548" s="30"/>
      <c r="AI548" s="30"/>
      <c r="AJ548" s="30"/>
      <c r="AK548" s="30"/>
      <c r="AL548" s="30"/>
      <c r="AM548" s="30"/>
      <c r="AN548" s="30"/>
    </row>
    <row r="549" spans="1:40" x14ac:dyDescent="0.2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111"/>
      <c r="R549" s="30"/>
      <c r="S549" s="30"/>
      <c r="T549" s="30"/>
      <c r="U549" s="30"/>
      <c r="V549" s="30"/>
      <c r="W549" s="30"/>
      <c r="X549" s="30"/>
      <c r="Y549" s="30"/>
      <c r="Z549" s="30"/>
      <c r="AA549" s="30"/>
      <c r="AB549" s="30"/>
      <c r="AC549" s="30"/>
      <c r="AD549" s="30"/>
      <c r="AE549" s="30"/>
      <c r="AF549" s="30"/>
      <c r="AG549" s="30"/>
      <c r="AH549" s="30"/>
      <c r="AI549" s="30"/>
      <c r="AJ549" s="30"/>
      <c r="AK549" s="30"/>
      <c r="AL549" s="30"/>
      <c r="AM549" s="30"/>
      <c r="AN549" s="30"/>
    </row>
    <row r="550" spans="1:40" x14ac:dyDescent="0.2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111"/>
      <c r="R550" s="30"/>
      <c r="S550" s="30"/>
      <c r="T550" s="30"/>
      <c r="U550" s="30"/>
      <c r="V550" s="30"/>
      <c r="W550" s="30"/>
      <c r="X550" s="30"/>
      <c r="Y550" s="30"/>
      <c r="Z550" s="30"/>
      <c r="AA550" s="30"/>
      <c r="AB550" s="30"/>
      <c r="AC550" s="30"/>
      <c r="AD550" s="30"/>
      <c r="AE550" s="30"/>
      <c r="AF550" s="30"/>
      <c r="AG550" s="30"/>
      <c r="AH550" s="30"/>
      <c r="AI550" s="30"/>
      <c r="AJ550" s="30"/>
      <c r="AK550" s="30"/>
      <c r="AL550" s="30"/>
      <c r="AM550" s="30"/>
      <c r="AN550" s="30"/>
    </row>
    <row r="551" spans="1:40" x14ac:dyDescent="0.2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111"/>
      <c r="R551" s="30"/>
      <c r="S551" s="30"/>
      <c r="T551" s="30"/>
      <c r="U551" s="30"/>
      <c r="V551" s="30"/>
      <c r="W551" s="30"/>
      <c r="X551" s="30"/>
      <c r="Y551" s="30"/>
      <c r="Z551" s="30"/>
      <c r="AA551" s="30"/>
      <c r="AB551" s="30"/>
      <c r="AC551" s="30"/>
      <c r="AD551" s="30"/>
      <c r="AE551" s="30"/>
      <c r="AF551" s="30"/>
      <c r="AG551" s="30"/>
      <c r="AH551" s="30"/>
      <c r="AI551" s="30"/>
      <c r="AJ551" s="30"/>
      <c r="AK551" s="30"/>
      <c r="AL551" s="30"/>
      <c r="AM551" s="30"/>
      <c r="AN551" s="30"/>
    </row>
    <row r="552" spans="1:40" x14ac:dyDescent="0.2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111"/>
      <c r="R552" s="30"/>
      <c r="S552" s="30"/>
      <c r="T552" s="30"/>
      <c r="U552" s="30"/>
      <c r="V552" s="30"/>
      <c r="W552" s="30"/>
      <c r="X552" s="30"/>
      <c r="Y552" s="30"/>
      <c r="Z552" s="30"/>
      <c r="AA552" s="30"/>
      <c r="AB552" s="30"/>
      <c r="AC552" s="30"/>
      <c r="AD552" s="30"/>
      <c r="AE552" s="30"/>
      <c r="AF552" s="30"/>
      <c r="AG552" s="30"/>
      <c r="AH552" s="30"/>
      <c r="AI552" s="30"/>
      <c r="AJ552" s="30"/>
      <c r="AK552" s="30"/>
      <c r="AL552" s="30"/>
      <c r="AM552" s="30"/>
      <c r="AN552" s="30"/>
    </row>
    <row r="553" spans="1:40" x14ac:dyDescent="0.2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111"/>
      <c r="R553" s="30"/>
      <c r="S553" s="30"/>
      <c r="T553" s="30"/>
      <c r="U553" s="30"/>
      <c r="V553" s="30"/>
      <c r="W553" s="30"/>
      <c r="X553" s="30"/>
      <c r="Y553" s="30"/>
      <c r="Z553" s="30"/>
      <c r="AA553" s="30"/>
      <c r="AB553" s="30"/>
      <c r="AC553" s="30"/>
      <c r="AD553" s="30"/>
      <c r="AE553" s="30"/>
      <c r="AF553" s="30"/>
      <c r="AG553" s="30"/>
      <c r="AH553" s="30"/>
      <c r="AI553" s="30"/>
      <c r="AJ553" s="30"/>
      <c r="AK553" s="30"/>
      <c r="AL553" s="30"/>
      <c r="AM553" s="30"/>
      <c r="AN553" s="30"/>
    </row>
    <row r="554" spans="1:40" x14ac:dyDescent="0.2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111"/>
      <c r="R554" s="30"/>
      <c r="S554" s="30"/>
      <c r="T554" s="30"/>
      <c r="U554" s="30"/>
      <c r="V554" s="30"/>
      <c r="W554" s="30"/>
      <c r="X554" s="30"/>
      <c r="Y554" s="30"/>
      <c r="Z554" s="30"/>
      <c r="AA554" s="30"/>
      <c r="AB554" s="30"/>
      <c r="AC554" s="30"/>
      <c r="AD554" s="30"/>
      <c r="AE554" s="30"/>
      <c r="AF554" s="30"/>
      <c r="AG554" s="30"/>
      <c r="AH554" s="30"/>
      <c r="AI554" s="30"/>
      <c r="AJ554" s="30"/>
      <c r="AK554" s="30"/>
      <c r="AL554" s="30"/>
      <c r="AM554" s="30"/>
      <c r="AN554" s="30"/>
    </row>
    <row r="555" spans="1:40" x14ac:dyDescent="0.2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111"/>
      <c r="R555" s="30"/>
      <c r="S555" s="30"/>
      <c r="T555" s="30"/>
      <c r="U555" s="30"/>
      <c r="V555" s="30"/>
      <c r="W555" s="30"/>
      <c r="X555" s="30"/>
      <c r="Y555" s="30"/>
      <c r="Z555" s="30"/>
      <c r="AA555" s="30"/>
      <c r="AB555" s="30"/>
      <c r="AC555" s="30"/>
      <c r="AD555" s="30"/>
      <c r="AE555" s="30"/>
      <c r="AF555" s="30"/>
      <c r="AG555" s="30"/>
      <c r="AH555" s="30"/>
      <c r="AI555" s="30"/>
      <c r="AJ555" s="30"/>
      <c r="AK555" s="30"/>
      <c r="AL555" s="30"/>
      <c r="AM555" s="30"/>
      <c r="AN555" s="30"/>
    </row>
    <row r="556" spans="1:40" x14ac:dyDescent="0.2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111"/>
      <c r="R556" s="30"/>
      <c r="S556" s="30"/>
      <c r="T556" s="30"/>
      <c r="U556" s="30"/>
      <c r="V556" s="30"/>
      <c r="W556" s="30"/>
      <c r="X556" s="30"/>
      <c r="Y556" s="30"/>
      <c r="Z556" s="30"/>
      <c r="AA556" s="30"/>
      <c r="AB556" s="30"/>
      <c r="AC556" s="30"/>
      <c r="AD556" s="30"/>
      <c r="AE556" s="30"/>
      <c r="AF556" s="30"/>
      <c r="AG556" s="30"/>
      <c r="AH556" s="30"/>
      <c r="AI556" s="30"/>
      <c r="AJ556" s="30"/>
      <c r="AK556" s="30"/>
      <c r="AL556" s="30"/>
      <c r="AM556" s="30"/>
      <c r="AN556" s="30"/>
    </row>
    <row r="557" spans="1:40" x14ac:dyDescent="0.2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111"/>
      <c r="R557" s="30"/>
      <c r="S557" s="30"/>
      <c r="T557" s="30"/>
      <c r="U557" s="30"/>
      <c r="V557" s="30"/>
      <c r="W557" s="30"/>
      <c r="X557" s="30"/>
      <c r="Y557" s="30"/>
      <c r="Z557" s="30"/>
      <c r="AA557" s="30"/>
      <c r="AB557" s="30"/>
      <c r="AC557" s="30"/>
      <c r="AD557" s="30"/>
      <c r="AE557" s="30"/>
      <c r="AF557" s="30"/>
      <c r="AG557" s="30"/>
      <c r="AH557" s="30"/>
      <c r="AI557" s="30"/>
      <c r="AJ557" s="30"/>
      <c r="AK557" s="30"/>
      <c r="AL557" s="30"/>
      <c r="AM557" s="30"/>
      <c r="AN557" s="30"/>
    </row>
    <row r="558" spans="1:40" x14ac:dyDescent="0.2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111"/>
      <c r="R558" s="30"/>
      <c r="S558" s="30"/>
      <c r="T558" s="30"/>
      <c r="U558" s="30"/>
      <c r="V558" s="30"/>
      <c r="W558" s="30"/>
      <c r="X558" s="30"/>
      <c r="Y558" s="30"/>
      <c r="Z558" s="30"/>
      <c r="AA558" s="30"/>
      <c r="AB558" s="30"/>
      <c r="AC558" s="30"/>
      <c r="AD558" s="30"/>
      <c r="AE558" s="30"/>
      <c r="AF558" s="30"/>
      <c r="AG558" s="30"/>
      <c r="AH558" s="30"/>
      <c r="AI558" s="30"/>
      <c r="AJ558" s="30"/>
      <c r="AK558" s="30"/>
      <c r="AL558" s="30"/>
      <c r="AM558" s="30"/>
      <c r="AN558" s="30"/>
    </row>
    <row r="559" spans="1:40" x14ac:dyDescent="0.2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111"/>
      <c r="R559" s="30"/>
      <c r="S559" s="30"/>
      <c r="T559" s="30"/>
      <c r="U559" s="30"/>
      <c r="V559" s="30"/>
      <c r="W559" s="30"/>
      <c r="X559" s="30"/>
      <c r="Y559" s="30"/>
      <c r="Z559" s="30"/>
      <c r="AA559" s="30"/>
      <c r="AB559" s="30"/>
      <c r="AC559" s="30"/>
      <c r="AD559" s="30"/>
      <c r="AE559" s="30"/>
      <c r="AF559" s="30"/>
      <c r="AG559" s="30"/>
      <c r="AH559" s="30"/>
      <c r="AI559" s="30"/>
      <c r="AJ559" s="30"/>
      <c r="AK559" s="30"/>
      <c r="AL559" s="30"/>
      <c r="AM559" s="30"/>
      <c r="AN559" s="30"/>
    </row>
    <row r="560" spans="1:40" x14ac:dyDescent="0.2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111"/>
      <c r="R560" s="30"/>
      <c r="S560" s="30"/>
      <c r="T560" s="30"/>
      <c r="U560" s="30"/>
      <c r="V560" s="30"/>
      <c r="W560" s="30"/>
      <c r="X560" s="30"/>
      <c r="Y560" s="30"/>
      <c r="Z560" s="30"/>
      <c r="AA560" s="30"/>
      <c r="AB560" s="30"/>
      <c r="AC560" s="30"/>
      <c r="AD560" s="30"/>
      <c r="AE560" s="30"/>
      <c r="AF560" s="30"/>
      <c r="AG560" s="30"/>
      <c r="AH560" s="30"/>
      <c r="AI560" s="30"/>
      <c r="AJ560" s="30"/>
      <c r="AK560" s="30"/>
      <c r="AL560" s="30"/>
      <c r="AM560" s="30"/>
      <c r="AN560" s="30"/>
    </row>
    <row r="561" spans="1:40" x14ac:dyDescent="0.2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111"/>
      <c r="R561" s="30"/>
      <c r="S561" s="30"/>
      <c r="T561" s="30"/>
      <c r="U561" s="30"/>
      <c r="V561" s="30"/>
      <c r="W561" s="30"/>
      <c r="X561" s="30"/>
      <c r="Y561" s="30"/>
      <c r="Z561" s="30"/>
      <c r="AA561" s="30"/>
      <c r="AB561" s="30"/>
      <c r="AC561" s="30"/>
      <c r="AD561" s="30"/>
      <c r="AE561" s="30"/>
      <c r="AF561" s="30"/>
      <c r="AG561" s="30"/>
      <c r="AH561" s="30"/>
      <c r="AI561" s="30"/>
      <c r="AJ561" s="30"/>
      <c r="AK561" s="30"/>
      <c r="AL561" s="30"/>
      <c r="AM561" s="30"/>
      <c r="AN561" s="30"/>
    </row>
    <row r="562" spans="1:40" x14ac:dyDescent="0.2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111"/>
      <c r="R562" s="30"/>
      <c r="S562" s="30"/>
      <c r="T562" s="30"/>
      <c r="U562" s="30"/>
      <c r="V562" s="30"/>
      <c r="W562" s="30"/>
      <c r="X562" s="30"/>
      <c r="Y562" s="30"/>
      <c r="Z562" s="30"/>
      <c r="AA562" s="30"/>
      <c r="AB562" s="30"/>
      <c r="AC562" s="30"/>
      <c r="AD562" s="30"/>
      <c r="AE562" s="30"/>
      <c r="AF562" s="30"/>
      <c r="AG562" s="30"/>
      <c r="AH562" s="30"/>
      <c r="AI562" s="30"/>
      <c r="AJ562" s="30"/>
      <c r="AK562" s="30"/>
      <c r="AL562" s="30"/>
      <c r="AM562" s="30"/>
      <c r="AN562" s="30"/>
    </row>
    <row r="563" spans="1:40" x14ac:dyDescent="0.2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111"/>
      <c r="R563" s="30"/>
      <c r="S563" s="30"/>
      <c r="T563" s="30"/>
      <c r="U563" s="30"/>
      <c r="V563" s="30"/>
      <c r="W563" s="30"/>
      <c r="X563" s="30"/>
      <c r="Y563" s="30"/>
      <c r="Z563" s="30"/>
      <c r="AA563" s="30"/>
      <c r="AB563" s="30"/>
      <c r="AC563" s="30"/>
      <c r="AD563" s="30"/>
      <c r="AE563" s="30"/>
      <c r="AF563" s="30"/>
      <c r="AG563" s="30"/>
      <c r="AH563" s="30"/>
      <c r="AI563" s="30"/>
      <c r="AJ563" s="30"/>
      <c r="AK563" s="30"/>
      <c r="AL563" s="30"/>
      <c r="AM563" s="30"/>
      <c r="AN563" s="30"/>
    </row>
    <row r="564" spans="1:40" x14ac:dyDescent="0.2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111"/>
      <c r="R564" s="30"/>
      <c r="S564" s="30"/>
      <c r="T564" s="30"/>
      <c r="U564" s="30"/>
      <c r="V564" s="30"/>
      <c r="W564" s="30"/>
      <c r="X564" s="30"/>
      <c r="Y564" s="30"/>
      <c r="Z564" s="30"/>
      <c r="AA564" s="30"/>
      <c r="AB564" s="30"/>
      <c r="AC564" s="30"/>
      <c r="AD564" s="30"/>
      <c r="AE564" s="30"/>
      <c r="AF564" s="30"/>
      <c r="AG564" s="30"/>
      <c r="AH564" s="30"/>
      <c r="AI564" s="30"/>
      <c r="AJ564" s="30"/>
      <c r="AK564" s="30"/>
      <c r="AL564" s="30"/>
      <c r="AM564" s="30"/>
      <c r="AN564" s="30"/>
    </row>
    <row r="565" spans="1:40" x14ac:dyDescent="0.2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111"/>
      <c r="R565" s="30"/>
      <c r="S565" s="30"/>
      <c r="T565" s="30"/>
      <c r="U565" s="30"/>
      <c r="V565" s="30"/>
      <c r="W565" s="30"/>
      <c r="X565" s="30"/>
      <c r="Y565" s="30"/>
      <c r="Z565" s="30"/>
      <c r="AA565" s="30"/>
      <c r="AB565" s="30"/>
      <c r="AC565" s="30"/>
      <c r="AD565" s="30"/>
      <c r="AE565" s="30"/>
      <c r="AF565" s="30"/>
      <c r="AG565" s="30"/>
      <c r="AH565" s="30"/>
      <c r="AI565" s="30"/>
      <c r="AJ565" s="30"/>
      <c r="AK565" s="30"/>
      <c r="AL565" s="30"/>
      <c r="AM565" s="30"/>
      <c r="AN565" s="30"/>
    </row>
    <row r="566" spans="1:40" x14ac:dyDescent="0.2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111"/>
      <c r="R566" s="30"/>
      <c r="S566" s="30"/>
      <c r="T566" s="30"/>
      <c r="U566" s="30"/>
      <c r="V566" s="30"/>
      <c r="W566" s="30"/>
      <c r="X566" s="30"/>
      <c r="Y566" s="30"/>
      <c r="Z566" s="30"/>
      <c r="AA566" s="30"/>
      <c r="AB566" s="30"/>
      <c r="AC566" s="30"/>
      <c r="AD566" s="30"/>
      <c r="AE566" s="30"/>
      <c r="AF566" s="30"/>
      <c r="AG566" s="30"/>
      <c r="AH566" s="30"/>
      <c r="AI566" s="30"/>
      <c r="AJ566" s="30"/>
      <c r="AK566" s="30"/>
      <c r="AL566" s="30"/>
      <c r="AM566" s="30"/>
      <c r="AN566" s="30"/>
    </row>
    <row r="567" spans="1:40" x14ac:dyDescent="0.2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111"/>
      <c r="R567" s="30"/>
      <c r="S567" s="30"/>
      <c r="T567" s="30"/>
      <c r="U567" s="30"/>
      <c r="V567" s="30"/>
      <c r="W567" s="30"/>
      <c r="X567" s="30"/>
      <c r="Y567" s="30"/>
      <c r="Z567" s="30"/>
      <c r="AA567" s="30"/>
      <c r="AB567" s="30"/>
      <c r="AC567" s="30"/>
      <c r="AD567" s="30"/>
      <c r="AE567" s="30"/>
      <c r="AF567" s="30"/>
      <c r="AG567" s="30"/>
      <c r="AH567" s="30"/>
      <c r="AI567" s="30"/>
      <c r="AJ567" s="30"/>
      <c r="AK567" s="30"/>
      <c r="AL567" s="30"/>
      <c r="AM567" s="30"/>
      <c r="AN567" s="30"/>
    </row>
    <row r="568" spans="1:40" x14ac:dyDescent="0.2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111"/>
      <c r="R568" s="30"/>
      <c r="S568" s="30"/>
      <c r="T568" s="30"/>
      <c r="U568" s="30"/>
      <c r="V568" s="30"/>
      <c r="W568" s="30"/>
      <c r="X568" s="30"/>
      <c r="Y568" s="30"/>
      <c r="Z568" s="30"/>
      <c r="AA568" s="30"/>
      <c r="AB568" s="30"/>
      <c r="AC568" s="30"/>
      <c r="AD568" s="30"/>
      <c r="AE568" s="30"/>
      <c r="AF568" s="30"/>
      <c r="AG568" s="30"/>
      <c r="AH568" s="30"/>
      <c r="AI568" s="30"/>
      <c r="AJ568" s="30"/>
      <c r="AK568" s="30"/>
      <c r="AL568" s="30"/>
      <c r="AM568" s="30"/>
      <c r="AN568" s="30"/>
    </row>
    <row r="569" spans="1:40" x14ac:dyDescent="0.2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111"/>
      <c r="R569" s="30"/>
      <c r="S569" s="30"/>
      <c r="T569" s="30"/>
      <c r="U569" s="30"/>
      <c r="V569" s="30"/>
      <c r="W569" s="30"/>
      <c r="X569" s="30"/>
      <c r="Y569" s="30"/>
      <c r="Z569" s="30"/>
      <c r="AA569" s="30"/>
      <c r="AB569" s="30"/>
      <c r="AC569" s="30"/>
      <c r="AD569" s="30"/>
      <c r="AE569" s="30"/>
      <c r="AF569" s="30"/>
      <c r="AG569" s="30"/>
      <c r="AH569" s="30"/>
      <c r="AI569" s="30"/>
      <c r="AJ569" s="30"/>
      <c r="AK569" s="30"/>
      <c r="AL569" s="30"/>
      <c r="AM569" s="30"/>
      <c r="AN569" s="30"/>
    </row>
    <row r="570" spans="1:40" x14ac:dyDescent="0.2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111"/>
      <c r="R570" s="30"/>
      <c r="S570" s="30"/>
      <c r="T570" s="30"/>
      <c r="U570" s="30"/>
      <c r="V570" s="30"/>
      <c r="W570" s="30"/>
      <c r="X570" s="30"/>
      <c r="Y570" s="30"/>
      <c r="Z570" s="30"/>
      <c r="AA570" s="30"/>
      <c r="AB570" s="30"/>
      <c r="AC570" s="30"/>
      <c r="AD570" s="30"/>
      <c r="AE570" s="30"/>
      <c r="AF570" s="30"/>
      <c r="AG570" s="30"/>
      <c r="AH570" s="30"/>
      <c r="AI570" s="30"/>
      <c r="AJ570" s="30"/>
      <c r="AK570" s="30"/>
      <c r="AL570" s="30"/>
      <c r="AM570" s="30"/>
      <c r="AN570" s="30"/>
    </row>
    <row r="571" spans="1:40" x14ac:dyDescent="0.2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111"/>
      <c r="R571" s="30"/>
      <c r="S571" s="30"/>
      <c r="T571" s="30"/>
      <c r="U571" s="30"/>
      <c r="V571" s="30"/>
      <c r="W571" s="30"/>
      <c r="X571" s="30"/>
      <c r="Y571" s="30"/>
      <c r="Z571" s="30"/>
      <c r="AA571" s="30"/>
      <c r="AB571" s="30"/>
      <c r="AC571" s="30"/>
      <c r="AD571" s="30"/>
      <c r="AE571" s="30"/>
      <c r="AF571" s="30"/>
      <c r="AG571" s="30"/>
      <c r="AH571" s="30"/>
      <c r="AI571" s="30"/>
      <c r="AJ571" s="30"/>
      <c r="AK571" s="30"/>
      <c r="AL571" s="30"/>
      <c r="AM571" s="30"/>
      <c r="AN571" s="30"/>
    </row>
    <row r="572" spans="1:40" x14ac:dyDescent="0.2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111"/>
      <c r="R572" s="30"/>
      <c r="S572" s="30"/>
      <c r="T572" s="30"/>
      <c r="U572" s="30"/>
      <c r="V572" s="30"/>
      <c r="W572" s="30"/>
      <c r="X572" s="30"/>
      <c r="Y572" s="30"/>
      <c r="Z572" s="30"/>
      <c r="AA572" s="30"/>
      <c r="AB572" s="30"/>
      <c r="AC572" s="30"/>
      <c r="AD572" s="30"/>
      <c r="AE572" s="30"/>
      <c r="AF572" s="30"/>
      <c r="AG572" s="30"/>
      <c r="AH572" s="30"/>
      <c r="AI572" s="30"/>
      <c r="AJ572" s="30"/>
      <c r="AK572" s="30"/>
      <c r="AL572" s="30"/>
      <c r="AM572" s="30"/>
      <c r="AN572" s="30"/>
    </row>
    <row r="573" spans="1:40" x14ac:dyDescent="0.2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111"/>
      <c r="R573" s="30"/>
      <c r="S573" s="30"/>
      <c r="T573" s="30"/>
      <c r="U573" s="30"/>
      <c r="V573" s="30"/>
      <c r="W573" s="30"/>
      <c r="X573" s="30"/>
      <c r="Y573" s="30"/>
      <c r="Z573" s="30"/>
      <c r="AA573" s="30"/>
      <c r="AB573" s="30"/>
      <c r="AC573" s="30"/>
      <c r="AD573" s="30"/>
      <c r="AE573" s="30"/>
      <c r="AF573" s="30"/>
      <c r="AG573" s="30"/>
      <c r="AH573" s="30"/>
      <c r="AI573" s="30"/>
      <c r="AJ573" s="30"/>
      <c r="AK573" s="30"/>
      <c r="AL573" s="30"/>
      <c r="AM573" s="30"/>
      <c r="AN573" s="30"/>
    </row>
    <row r="574" spans="1:40" x14ac:dyDescent="0.2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111"/>
      <c r="R574" s="30"/>
      <c r="S574" s="30"/>
      <c r="T574" s="30"/>
      <c r="U574" s="30"/>
      <c r="V574" s="30"/>
      <c r="W574" s="30"/>
      <c r="X574" s="30"/>
      <c r="Y574" s="30"/>
      <c r="Z574" s="30"/>
      <c r="AA574" s="30"/>
      <c r="AB574" s="30"/>
      <c r="AC574" s="30"/>
      <c r="AD574" s="30"/>
      <c r="AE574" s="30"/>
      <c r="AF574" s="30"/>
      <c r="AG574" s="30"/>
      <c r="AH574" s="30"/>
      <c r="AI574" s="30"/>
      <c r="AJ574" s="30"/>
      <c r="AK574" s="30"/>
      <c r="AL574" s="30"/>
      <c r="AM574" s="30"/>
      <c r="AN574" s="30"/>
    </row>
    <row r="575" spans="1:40" x14ac:dyDescent="0.2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111"/>
      <c r="R575" s="30"/>
      <c r="S575" s="30"/>
      <c r="T575" s="30"/>
      <c r="U575" s="30"/>
      <c r="V575" s="30"/>
      <c r="W575" s="30"/>
      <c r="X575" s="30"/>
      <c r="Y575" s="30"/>
      <c r="Z575" s="30"/>
      <c r="AA575" s="30"/>
      <c r="AB575" s="30"/>
      <c r="AC575" s="30"/>
      <c r="AD575" s="30"/>
      <c r="AE575" s="30"/>
      <c r="AF575" s="30"/>
      <c r="AG575" s="30"/>
      <c r="AH575" s="30"/>
      <c r="AI575" s="30"/>
      <c r="AJ575" s="30"/>
      <c r="AK575" s="30"/>
      <c r="AL575" s="30"/>
      <c r="AM575" s="30"/>
      <c r="AN575" s="30"/>
    </row>
    <row r="576" spans="1:40" x14ac:dyDescent="0.2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111"/>
      <c r="R576" s="30"/>
      <c r="S576" s="30"/>
      <c r="T576" s="30"/>
      <c r="U576" s="30"/>
      <c r="V576" s="30"/>
      <c r="W576" s="30"/>
      <c r="X576" s="30"/>
      <c r="Y576" s="30"/>
      <c r="Z576" s="30"/>
      <c r="AA576" s="30"/>
      <c r="AB576" s="30"/>
      <c r="AC576" s="30"/>
      <c r="AD576" s="30"/>
      <c r="AE576" s="30"/>
      <c r="AF576" s="30"/>
      <c r="AG576" s="30"/>
      <c r="AH576" s="30"/>
      <c r="AI576" s="30"/>
      <c r="AJ576" s="30"/>
      <c r="AK576" s="30"/>
      <c r="AL576" s="30"/>
      <c r="AM576" s="30"/>
      <c r="AN576" s="30"/>
    </row>
    <row r="577" spans="1:40" x14ac:dyDescent="0.2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111"/>
      <c r="R577" s="30"/>
      <c r="S577" s="30"/>
      <c r="T577" s="30"/>
      <c r="U577" s="30"/>
      <c r="V577" s="30"/>
      <c r="W577" s="30"/>
      <c r="X577" s="30"/>
      <c r="Y577" s="30"/>
      <c r="Z577" s="30"/>
      <c r="AA577" s="30"/>
      <c r="AB577" s="30"/>
      <c r="AC577" s="30"/>
      <c r="AD577" s="30"/>
      <c r="AE577" s="30"/>
      <c r="AF577" s="30"/>
      <c r="AG577" s="30"/>
      <c r="AH577" s="30"/>
      <c r="AI577" s="30"/>
      <c r="AJ577" s="30"/>
      <c r="AK577" s="30"/>
      <c r="AL577" s="30"/>
      <c r="AM577" s="30"/>
      <c r="AN577" s="30"/>
    </row>
    <row r="578" spans="1:40" x14ac:dyDescent="0.2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111"/>
      <c r="R578" s="30"/>
      <c r="S578" s="30"/>
      <c r="T578" s="30"/>
      <c r="U578" s="30"/>
      <c r="V578" s="30"/>
      <c r="W578" s="30"/>
      <c r="X578" s="30"/>
      <c r="Y578" s="30"/>
      <c r="Z578" s="30"/>
      <c r="AA578" s="30"/>
      <c r="AB578" s="30"/>
      <c r="AC578" s="30"/>
      <c r="AD578" s="30"/>
      <c r="AE578" s="30"/>
      <c r="AF578" s="30"/>
      <c r="AG578" s="30"/>
      <c r="AH578" s="30"/>
      <c r="AI578" s="30"/>
      <c r="AJ578" s="30"/>
      <c r="AK578" s="30"/>
      <c r="AL578" s="30"/>
      <c r="AM578" s="30"/>
      <c r="AN578" s="30"/>
    </row>
    <row r="579" spans="1:40" x14ac:dyDescent="0.2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111"/>
      <c r="R579" s="30"/>
      <c r="S579" s="30"/>
      <c r="T579" s="30"/>
      <c r="U579" s="30"/>
      <c r="V579" s="30"/>
      <c r="W579" s="30"/>
      <c r="X579" s="30"/>
      <c r="Y579" s="30"/>
      <c r="Z579" s="30"/>
      <c r="AA579" s="30"/>
      <c r="AB579" s="30"/>
      <c r="AC579" s="30"/>
      <c r="AD579" s="30"/>
      <c r="AE579" s="30"/>
      <c r="AF579" s="30"/>
      <c r="AG579" s="30"/>
      <c r="AH579" s="30"/>
      <c r="AI579" s="30"/>
      <c r="AJ579" s="30"/>
      <c r="AK579" s="30"/>
      <c r="AL579" s="30"/>
      <c r="AM579" s="30"/>
      <c r="AN579" s="30"/>
    </row>
    <row r="580" spans="1:40" x14ac:dyDescent="0.2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111"/>
      <c r="R580" s="30"/>
      <c r="S580" s="30"/>
      <c r="T580" s="30"/>
      <c r="U580" s="30"/>
      <c r="V580" s="30"/>
      <c r="W580" s="30"/>
      <c r="X580" s="30"/>
      <c r="Y580" s="30"/>
      <c r="Z580" s="30"/>
      <c r="AA580" s="30"/>
      <c r="AB580" s="30"/>
      <c r="AC580" s="30"/>
      <c r="AD580" s="30"/>
      <c r="AE580" s="30"/>
      <c r="AF580" s="30"/>
      <c r="AG580" s="30"/>
      <c r="AH580" s="30"/>
      <c r="AI580" s="30"/>
      <c r="AJ580" s="30"/>
      <c r="AK580" s="30"/>
      <c r="AL580" s="30"/>
      <c r="AM580" s="30"/>
      <c r="AN580" s="30"/>
    </row>
    <row r="581" spans="1:40" x14ac:dyDescent="0.2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111"/>
      <c r="R581" s="30"/>
      <c r="S581" s="30"/>
      <c r="T581" s="30"/>
      <c r="U581" s="30"/>
      <c r="V581" s="30"/>
      <c r="W581" s="30"/>
      <c r="X581" s="30"/>
      <c r="Y581" s="30"/>
      <c r="Z581" s="30"/>
      <c r="AA581" s="30"/>
      <c r="AB581" s="30"/>
      <c r="AC581" s="30"/>
      <c r="AD581" s="30"/>
      <c r="AE581" s="30"/>
      <c r="AF581" s="30"/>
      <c r="AG581" s="30"/>
      <c r="AH581" s="30"/>
      <c r="AI581" s="30"/>
      <c r="AJ581" s="30"/>
      <c r="AK581" s="30"/>
      <c r="AL581" s="30"/>
      <c r="AM581" s="30"/>
      <c r="AN581" s="30"/>
    </row>
    <row r="582" spans="1:40" x14ac:dyDescent="0.2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111"/>
      <c r="R582" s="30"/>
      <c r="S582" s="30"/>
      <c r="T582" s="30"/>
      <c r="U582" s="30"/>
      <c r="V582" s="30"/>
      <c r="W582" s="30"/>
      <c r="X582" s="30"/>
      <c r="Y582" s="30"/>
      <c r="Z582" s="30"/>
      <c r="AA582" s="30"/>
      <c r="AB582" s="30"/>
      <c r="AC582" s="30"/>
      <c r="AD582" s="30"/>
      <c r="AE582" s="30"/>
      <c r="AF582" s="30"/>
      <c r="AG582" s="30"/>
      <c r="AH582" s="30"/>
      <c r="AI582" s="30"/>
      <c r="AJ582" s="30"/>
      <c r="AK582" s="30"/>
      <c r="AL582" s="30"/>
      <c r="AM582" s="30"/>
      <c r="AN582" s="30"/>
    </row>
    <row r="583" spans="1:40" x14ac:dyDescent="0.2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111"/>
      <c r="R583" s="30"/>
      <c r="S583" s="30"/>
      <c r="T583" s="30"/>
      <c r="U583" s="30"/>
      <c r="V583" s="30"/>
      <c r="W583" s="30"/>
      <c r="X583" s="30"/>
      <c r="Y583" s="30"/>
      <c r="Z583" s="30"/>
      <c r="AA583" s="30"/>
      <c r="AB583" s="30"/>
      <c r="AC583" s="30"/>
      <c r="AD583" s="30"/>
      <c r="AE583" s="30"/>
      <c r="AF583" s="30"/>
      <c r="AG583" s="30"/>
      <c r="AH583" s="30"/>
      <c r="AI583" s="30"/>
      <c r="AJ583" s="30"/>
      <c r="AK583" s="30"/>
      <c r="AL583" s="30"/>
      <c r="AM583" s="30"/>
      <c r="AN583" s="30"/>
    </row>
    <row r="584" spans="1:40" x14ac:dyDescent="0.2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111"/>
      <c r="R584" s="30"/>
      <c r="S584" s="30"/>
      <c r="T584" s="30"/>
      <c r="U584" s="30"/>
      <c r="V584" s="30"/>
      <c r="W584" s="30"/>
      <c r="X584" s="30"/>
      <c r="Y584" s="30"/>
      <c r="Z584" s="30"/>
      <c r="AA584" s="30"/>
      <c r="AB584" s="30"/>
      <c r="AC584" s="30"/>
      <c r="AD584" s="30"/>
      <c r="AE584" s="30"/>
      <c r="AF584" s="30"/>
      <c r="AG584" s="30"/>
      <c r="AH584" s="30"/>
      <c r="AI584" s="30"/>
      <c r="AJ584" s="30"/>
      <c r="AK584" s="30"/>
      <c r="AL584" s="30"/>
      <c r="AM584" s="30"/>
      <c r="AN584" s="30"/>
    </row>
    <row r="585" spans="1:40" x14ac:dyDescent="0.2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111"/>
      <c r="R585" s="30"/>
      <c r="S585" s="30"/>
      <c r="T585" s="30"/>
      <c r="U585" s="30"/>
      <c r="V585" s="30"/>
      <c r="W585" s="30"/>
      <c r="X585" s="30"/>
      <c r="Y585" s="30"/>
      <c r="Z585" s="30"/>
      <c r="AA585" s="30"/>
      <c r="AB585" s="30"/>
      <c r="AC585" s="30"/>
      <c r="AD585" s="30"/>
      <c r="AE585" s="30"/>
      <c r="AF585" s="30"/>
      <c r="AG585" s="30"/>
      <c r="AH585" s="30"/>
      <c r="AI585" s="30"/>
      <c r="AJ585" s="30"/>
      <c r="AK585" s="30"/>
      <c r="AL585" s="30"/>
      <c r="AM585" s="30"/>
      <c r="AN585" s="30"/>
    </row>
    <row r="586" spans="1:40" x14ac:dyDescent="0.2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111"/>
      <c r="R586" s="30"/>
      <c r="S586" s="30"/>
      <c r="T586" s="30"/>
      <c r="U586" s="30"/>
      <c r="V586" s="30"/>
      <c r="W586" s="30"/>
      <c r="X586" s="30"/>
      <c r="Y586" s="30"/>
      <c r="Z586" s="30"/>
      <c r="AA586" s="30"/>
      <c r="AB586" s="30"/>
      <c r="AC586" s="30"/>
      <c r="AD586" s="30"/>
      <c r="AE586" s="30"/>
      <c r="AF586" s="30"/>
      <c r="AG586" s="30"/>
      <c r="AH586" s="30"/>
      <c r="AI586" s="30"/>
      <c r="AJ586" s="30"/>
      <c r="AK586" s="30"/>
      <c r="AL586" s="30"/>
      <c r="AM586" s="30"/>
      <c r="AN586" s="30"/>
    </row>
    <row r="587" spans="1:40" x14ac:dyDescent="0.2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111"/>
      <c r="R587" s="30"/>
      <c r="S587" s="30"/>
      <c r="T587" s="30"/>
      <c r="U587" s="30"/>
      <c r="V587" s="30"/>
      <c r="W587" s="30"/>
      <c r="X587" s="30"/>
      <c r="Y587" s="30"/>
      <c r="Z587" s="30"/>
      <c r="AA587" s="30"/>
      <c r="AB587" s="30"/>
      <c r="AC587" s="30"/>
      <c r="AD587" s="30"/>
      <c r="AE587" s="30"/>
      <c r="AF587" s="30"/>
      <c r="AG587" s="30"/>
      <c r="AH587" s="30"/>
      <c r="AI587" s="30"/>
      <c r="AJ587" s="30"/>
      <c r="AK587" s="30"/>
      <c r="AL587" s="30"/>
      <c r="AM587" s="30"/>
      <c r="AN587" s="30"/>
    </row>
    <row r="588" spans="1:40" x14ac:dyDescent="0.2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111"/>
      <c r="R588" s="30"/>
      <c r="S588" s="30"/>
      <c r="T588" s="30"/>
      <c r="U588" s="30"/>
      <c r="V588" s="30"/>
      <c r="W588" s="30"/>
      <c r="X588" s="30"/>
      <c r="Y588" s="30"/>
      <c r="Z588" s="30"/>
      <c r="AA588" s="30"/>
      <c r="AB588" s="30"/>
      <c r="AC588" s="30"/>
      <c r="AD588" s="30"/>
      <c r="AE588" s="30"/>
      <c r="AF588" s="30"/>
      <c r="AG588" s="30"/>
      <c r="AH588" s="30"/>
      <c r="AI588" s="30"/>
      <c r="AJ588" s="30"/>
      <c r="AK588" s="30"/>
      <c r="AL588" s="30"/>
      <c r="AM588" s="30"/>
      <c r="AN588" s="30"/>
    </row>
    <row r="589" spans="1:40" x14ac:dyDescent="0.2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111"/>
      <c r="R589" s="30"/>
      <c r="S589" s="30"/>
      <c r="T589" s="30"/>
      <c r="U589" s="30"/>
      <c r="V589" s="30"/>
      <c r="W589" s="30"/>
      <c r="X589" s="30"/>
      <c r="Y589" s="30"/>
      <c r="Z589" s="30"/>
      <c r="AA589" s="30"/>
      <c r="AB589" s="30"/>
      <c r="AC589" s="30"/>
      <c r="AD589" s="30"/>
      <c r="AE589" s="30"/>
      <c r="AF589" s="30"/>
      <c r="AG589" s="30"/>
      <c r="AH589" s="30"/>
      <c r="AI589" s="30"/>
      <c r="AJ589" s="30"/>
      <c r="AK589" s="30"/>
      <c r="AL589" s="30"/>
      <c r="AM589" s="30"/>
      <c r="AN589" s="30"/>
    </row>
    <row r="590" spans="1:40" x14ac:dyDescent="0.2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111"/>
      <c r="R590" s="30"/>
      <c r="S590" s="30"/>
      <c r="T590" s="30"/>
      <c r="U590" s="30"/>
      <c r="V590" s="30"/>
      <c r="W590" s="30"/>
      <c r="X590" s="30"/>
      <c r="Y590" s="30"/>
      <c r="Z590" s="30"/>
      <c r="AA590" s="30"/>
      <c r="AB590" s="30"/>
      <c r="AC590" s="30"/>
      <c r="AD590" s="30"/>
      <c r="AE590" s="30"/>
      <c r="AF590" s="30"/>
      <c r="AG590" s="30"/>
      <c r="AH590" s="30"/>
      <c r="AI590" s="30"/>
      <c r="AJ590" s="30"/>
      <c r="AK590" s="30"/>
      <c r="AL590" s="30"/>
      <c r="AM590" s="30"/>
      <c r="AN590" s="30"/>
    </row>
    <row r="591" spans="1:40" x14ac:dyDescent="0.2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111"/>
      <c r="R591" s="30"/>
      <c r="S591" s="30"/>
      <c r="T591" s="30"/>
      <c r="U591" s="30"/>
      <c r="V591" s="30"/>
      <c r="W591" s="30"/>
      <c r="X591" s="30"/>
      <c r="Y591" s="30"/>
      <c r="Z591" s="30"/>
      <c r="AA591" s="30"/>
      <c r="AB591" s="30"/>
      <c r="AC591" s="30"/>
      <c r="AD591" s="30"/>
      <c r="AE591" s="30"/>
      <c r="AF591" s="30"/>
      <c r="AG591" s="30"/>
      <c r="AH591" s="30"/>
      <c r="AI591" s="30"/>
      <c r="AJ591" s="30"/>
      <c r="AK591" s="30"/>
      <c r="AL591" s="30"/>
      <c r="AM591" s="30"/>
      <c r="AN591" s="30"/>
    </row>
    <row r="592" spans="1:40" x14ac:dyDescent="0.2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111"/>
      <c r="R592" s="30"/>
      <c r="S592" s="30"/>
      <c r="T592" s="30"/>
      <c r="U592" s="30"/>
      <c r="V592" s="30"/>
      <c r="W592" s="30"/>
      <c r="X592" s="30"/>
      <c r="Y592" s="30"/>
      <c r="Z592" s="30"/>
      <c r="AA592" s="30"/>
      <c r="AB592" s="30"/>
      <c r="AC592" s="30"/>
      <c r="AD592" s="30"/>
      <c r="AE592" s="30"/>
      <c r="AF592" s="30"/>
      <c r="AG592" s="30"/>
      <c r="AH592" s="30"/>
      <c r="AI592" s="30"/>
      <c r="AJ592" s="30"/>
      <c r="AK592" s="30"/>
      <c r="AL592" s="30"/>
      <c r="AM592" s="30"/>
      <c r="AN592" s="30"/>
    </row>
    <row r="593" spans="1:40" x14ac:dyDescent="0.2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111"/>
      <c r="R593" s="30"/>
      <c r="S593" s="30"/>
      <c r="T593" s="30"/>
      <c r="U593" s="30"/>
      <c r="V593" s="30"/>
      <c r="W593" s="30"/>
      <c r="X593" s="30"/>
      <c r="Y593" s="30"/>
      <c r="Z593" s="30"/>
      <c r="AA593" s="30"/>
      <c r="AB593" s="30"/>
      <c r="AC593" s="30"/>
      <c r="AD593" s="30"/>
      <c r="AE593" s="30"/>
      <c r="AF593" s="30"/>
      <c r="AG593" s="30"/>
      <c r="AH593" s="30"/>
      <c r="AI593" s="30"/>
      <c r="AJ593" s="30"/>
      <c r="AK593" s="30"/>
      <c r="AL593" s="30"/>
      <c r="AM593" s="30"/>
      <c r="AN593" s="30"/>
    </row>
    <row r="594" spans="1:40" x14ac:dyDescent="0.2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111"/>
      <c r="R594" s="30"/>
      <c r="S594" s="30"/>
      <c r="T594" s="30"/>
      <c r="U594" s="30"/>
      <c r="V594" s="30"/>
      <c r="W594" s="30"/>
      <c r="X594" s="30"/>
      <c r="Y594" s="30"/>
      <c r="Z594" s="30"/>
      <c r="AA594" s="30"/>
      <c r="AB594" s="30"/>
      <c r="AC594" s="30"/>
      <c r="AD594" s="30"/>
      <c r="AE594" s="30"/>
      <c r="AF594" s="30"/>
      <c r="AG594" s="30"/>
      <c r="AH594" s="30"/>
      <c r="AI594" s="30"/>
      <c r="AJ594" s="30"/>
      <c r="AK594" s="30"/>
      <c r="AL594" s="30"/>
      <c r="AM594" s="30"/>
      <c r="AN594" s="30"/>
    </row>
    <row r="595" spans="1:40" x14ac:dyDescent="0.2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111"/>
      <c r="R595" s="30"/>
      <c r="S595" s="30"/>
      <c r="T595" s="30"/>
      <c r="U595" s="30"/>
      <c r="V595" s="30"/>
      <c r="W595" s="30"/>
      <c r="X595" s="30"/>
      <c r="Y595" s="30"/>
      <c r="Z595" s="30"/>
      <c r="AA595" s="30"/>
      <c r="AB595" s="30"/>
      <c r="AC595" s="30"/>
      <c r="AD595" s="30"/>
      <c r="AE595" s="30"/>
      <c r="AF595" s="30"/>
      <c r="AG595" s="30"/>
      <c r="AH595" s="30"/>
      <c r="AI595" s="30"/>
      <c r="AJ595" s="30"/>
      <c r="AK595" s="30"/>
      <c r="AL595" s="30"/>
      <c r="AM595" s="30"/>
      <c r="AN595" s="30"/>
    </row>
    <row r="596" spans="1:40" x14ac:dyDescent="0.2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111"/>
      <c r="R596" s="30"/>
      <c r="S596" s="30"/>
      <c r="T596" s="30"/>
      <c r="U596" s="30"/>
      <c r="V596" s="30"/>
      <c r="W596" s="30"/>
      <c r="X596" s="30"/>
      <c r="Y596" s="30"/>
      <c r="Z596" s="30"/>
      <c r="AA596" s="30"/>
      <c r="AB596" s="30"/>
      <c r="AC596" s="30"/>
      <c r="AD596" s="30"/>
      <c r="AE596" s="30"/>
      <c r="AF596" s="30"/>
      <c r="AG596" s="30"/>
      <c r="AH596" s="30"/>
      <c r="AI596" s="30"/>
      <c r="AJ596" s="30"/>
      <c r="AK596" s="30"/>
      <c r="AL596" s="30"/>
      <c r="AM596" s="30"/>
      <c r="AN596" s="30"/>
    </row>
    <row r="597" spans="1:40" x14ac:dyDescent="0.2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111"/>
      <c r="R597" s="30"/>
      <c r="S597" s="30"/>
      <c r="T597" s="30"/>
      <c r="U597" s="30"/>
      <c r="V597" s="30"/>
      <c r="W597" s="30"/>
      <c r="X597" s="30"/>
      <c r="Y597" s="30"/>
      <c r="Z597" s="30"/>
      <c r="AA597" s="30"/>
      <c r="AB597" s="30"/>
      <c r="AC597" s="30"/>
      <c r="AD597" s="30"/>
      <c r="AE597" s="30"/>
      <c r="AF597" s="30"/>
      <c r="AG597" s="30"/>
      <c r="AH597" s="30"/>
      <c r="AI597" s="30"/>
      <c r="AJ597" s="30"/>
      <c r="AK597" s="30"/>
      <c r="AL597" s="30"/>
      <c r="AM597" s="30"/>
      <c r="AN597" s="30"/>
    </row>
    <row r="598" spans="1:40" x14ac:dyDescent="0.2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111"/>
      <c r="R598" s="30"/>
      <c r="S598" s="30"/>
      <c r="T598" s="30"/>
      <c r="U598" s="30"/>
      <c r="V598" s="30"/>
      <c r="W598" s="30"/>
      <c r="X598" s="30"/>
      <c r="Y598" s="30"/>
      <c r="Z598" s="30"/>
      <c r="AA598" s="30"/>
      <c r="AB598" s="30"/>
      <c r="AC598" s="30"/>
      <c r="AD598" s="30"/>
      <c r="AE598" s="30"/>
      <c r="AF598" s="30"/>
      <c r="AG598" s="30"/>
      <c r="AH598" s="30"/>
      <c r="AI598" s="30"/>
      <c r="AJ598" s="30"/>
      <c r="AK598" s="30"/>
      <c r="AL598" s="30"/>
      <c r="AM598" s="30"/>
      <c r="AN598" s="30"/>
    </row>
    <row r="599" spans="1:40" x14ac:dyDescent="0.2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111"/>
      <c r="R599" s="30"/>
      <c r="S599" s="30"/>
      <c r="T599" s="30"/>
      <c r="U599" s="30"/>
      <c r="V599" s="30"/>
      <c r="W599" s="30"/>
      <c r="X599" s="30"/>
      <c r="Y599" s="30"/>
      <c r="Z599" s="30"/>
      <c r="AA599" s="30"/>
      <c r="AB599" s="30"/>
      <c r="AC599" s="30"/>
      <c r="AD599" s="30"/>
      <c r="AE599" s="30"/>
      <c r="AF599" s="30"/>
      <c r="AG599" s="30"/>
      <c r="AH599" s="30"/>
      <c r="AI599" s="30"/>
      <c r="AJ599" s="30"/>
      <c r="AK599" s="30"/>
      <c r="AL599" s="30"/>
      <c r="AM599" s="30"/>
      <c r="AN599" s="30"/>
    </row>
    <row r="600" spans="1:40" x14ac:dyDescent="0.2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111"/>
      <c r="R600" s="30"/>
      <c r="S600" s="30"/>
      <c r="T600" s="30"/>
      <c r="U600" s="30"/>
      <c r="V600" s="30"/>
      <c r="W600" s="30"/>
      <c r="X600" s="30"/>
      <c r="Y600" s="30"/>
      <c r="Z600" s="30"/>
      <c r="AA600" s="30"/>
      <c r="AB600" s="30"/>
      <c r="AC600" s="30"/>
      <c r="AD600" s="30"/>
      <c r="AE600" s="30"/>
      <c r="AF600" s="30"/>
      <c r="AG600" s="30"/>
      <c r="AH600" s="30"/>
      <c r="AI600" s="30"/>
      <c r="AJ600" s="30"/>
      <c r="AK600" s="30"/>
      <c r="AL600" s="30"/>
      <c r="AM600" s="30"/>
      <c r="AN600" s="30"/>
    </row>
    <row r="601" spans="1:40" x14ac:dyDescent="0.2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111"/>
      <c r="R601" s="30"/>
      <c r="S601" s="30"/>
      <c r="T601" s="30"/>
      <c r="U601" s="30"/>
      <c r="V601" s="30"/>
      <c r="W601" s="30"/>
      <c r="X601" s="30"/>
      <c r="Y601" s="30"/>
      <c r="Z601" s="30"/>
      <c r="AA601" s="30"/>
      <c r="AB601" s="30"/>
      <c r="AC601" s="30"/>
      <c r="AD601" s="30"/>
      <c r="AE601" s="30"/>
      <c r="AF601" s="30"/>
      <c r="AG601" s="30"/>
      <c r="AH601" s="30"/>
      <c r="AI601" s="30"/>
      <c r="AJ601" s="30"/>
      <c r="AK601" s="30"/>
      <c r="AL601" s="30"/>
      <c r="AM601" s="30"/>
      <c r="AN601" s="30"/>
    </row>
    <row r="602" spans="1:40" x14ac:dyDescent="0.2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111"/>
      <c r="R602" s="30"/>
      <c r="S602" s="30"/>
      <c r="T602" s="30"/>
      <c r="U602" s="30"/>
      <c r="V602" s="30"/>
      <c r="W602" s="30"/>
      <c r="X602" s="30"/>
      <c r="Y602" s="30"/>
      <c r="Z602" s="30"/>
      <c r="AA602" s="30"/>
      <c r="AB602" s="30"/>
      <c r="AC602" s="30"/>
      <c r="AD602" s="30"/>
      <c r="AE602" s="30"/>
      <c r="AF602" s="30"/>
      <c r="AG602" s="30"/>
      <c r="AH602" s="30"/>
      <c r="AI602" s="30"/>
      <c r="AJ602" s="30"/>
      <c r="AK602" s="30"/>
      <c r="AL602" s="30"/>
      <c r="AM602" s="30"/>
      <c r="AN602" s="30"/>
    </row>
    <row r="603" spans="1:40" x14ac:dyDescent="0.2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111"/>
      <c r="R603" s="30"/>
      <c r="S603" s="30"/>
      <c r="T603" s="30"/>
      <c r="U603" s="30"/>
      <c r="V603" s="30"/>
      <c r="W603" s="30"/>
      <c r="X603" s="30"/>
      <c r="Y603" s="30"/>
      <c r="Z603" s="30"/>
      <c r="AA603" s="30"/>
      <c r="AB603" s="30"/>
      <c r="AC603" s="30"/>
      <c r="AD603" s="30"/>
      <c r="AE603" s="30"/>
      <c r="AF603" s="30"/>
      <c r="AG603" s="30"/>
      <c r="AH603" s="30"/>
      <c r="AI603" s="30"/>
      <c r="AJ603" s="30"/>
      <c r="AK603" s="30"/>
      <c r="AL603" s="30"/>
      <c r="AM603" s="30"/>
      <c r="AN603" s="30"/>
    </row>
    <row r="604" spans="1:40" x14ac:dyDescent="0.2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111"/>
      <c r="R604" s="30"/>
      <c r="S604" s="30"/>
      <c r="T604" s="30"/>
      <c r="U604" s="30"/>
      <c r="V604" s="30"/>
      <c r="W604" s="30"/>
      <c r="X604" s="30"/>
      <c r="Y604" s="30"/>
      <c r="Z604" s="30"/>
      <c r="AA604" s="30"/>
      <c r="AB604" s="30"/>
      <c r="AC604" s="30"/>
      <c r="AD604" s="30"/>
      <c r="AE604" s="30"/>
      <c r="AF604" s="30"/>
      <c r="AG604" s="30"/>
      <c r="AH604" s="30"/>
      <c r="AI604" s="30"/>
      <c r="AJ604" s="30"/>
      <c r="AK604" s="30"/>
      <c r="AL604" s="30"/>
      <c r="AM604" s="30"/>
      <c r="AN604" s="30"/>
    </row>
    <row r="605" spans="1:40" x14ac:dyDescent="0.2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111"/>
      <c r="R605" s="30"/>
      <c r="S605" s="30"/>
      <c r="T605" s="30"/>
      <c r="U605" s="30"/>
      <c r="V605" s="30"/>
      <c r="W605" s="30"/>
      <c r="X605" s="30"/>
      <c r="Y605" s="30"/>
      <c r="Z605" s="30"/>
      <c r="AA605" s="30"/>
      <c r="AB605" s="30"/>
      <c r="AC605" s="30"/>
      <c r="AD605" s="30"/>
      <c r="AE605" s="30"/>
      <c r="AF605" s="30"/>
      <c r="AG605" s="30"/>
      <c r="AH605" s="30"/>
      <c r="AI605" s="30"/>
      <c r="AJ605" s="30"/>
      <c r="AK605" s="30"/>
      <c r="AL605" s="30"/>
      <c r="AM605" s="30"/>
      <c r="AN605" s="30"/>
    </row>
    <row r="606" spans="1:40" x14ac:dyDescent="0.2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111"/>
      <c r="R606" s="30"/>
      <c r="S606" s="30"/>
      <c r="T606" s="30"/>
      <c r="U606" s="30"/>
      <c r="V606" s="30"/>
      <c r="W606" s="30"/>
      <c r="X606" s="30"/>
      <c r="Y606" s="30"/>
      <c r="Z606" s="30"/>
      <c r="AA606" s="30"/>
      <c r="AB606" s="30"/>
      <c r="AC606" s="30"/>
      <c r="AD606" s="30"/>
      <c r="AE606" s="30"/>
      <c r="AF606" s="30"/>
      <c r="AG606" s="30"/>
      <c r="AH606" s="30"/>
      <c r="AI606" s="30"/>
      <c r="AJ606" s="30"/>
      <c r="AK606" s="30"/>
      <c r="AL606" s="30"/>
      <c r="AM606" s="30"/>
      <c r="AN606" s="30"/>
    </row>
    <row r="607" spans="1:40" x14ac:dyDescent="0.2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111"/>
      <c r="R607" s="30"/>
      <c r="S607" s="30"/>
      <c r="T607" s="30"/>
      <c r="U607" s="30"/>
      <c r="V607" s="30"/>
      <c r="W607" s="30"/>
      <c r="X607" s="30"/>
      <c r="Y607" s="30"/>
      <c r="Z607" s="30"/>
      <c r="AA607" s="30"/>
      <c r="AB607" s="30"/>
      <c r="AC607" s="30"/>
      <c r="AD607" s="30"/>
      <c r="AE607" s="30"/>
      <c r="AF607" s="30"/>
      <c r="AG607" s="30"/>
      <c r="AH607" s="30"/>
      <c r="AI607" s="30"/>
      <c r="AJ607" s="30"/>
      <c r="AK607" s="30"/>
      <c r="AL607" s="30"/>
      <c r="AM607" s="30"/>
      <c r="AN607" s="30"/>
    </row>
    <row r="608" spans="1:40" x14ac:dyDescent="0.2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111"/>
      <c r="R608" s="30"/>
      <c r="S608" s="30"/>
      <c r="T608" s="30"/>
      <c r="U608" s="30"/>
      <c r="V608" s="30"/>
      <c r="W608" s="30"/>
      <c r="X608" s="30"/>
      <c r="Y608" s="30"/>
      <c r="Z608" s="30"/>
      <c r="AA608" s="30"/>
      <c r="AB608" s="30"/>
      <c r="AC608" s="30"/>
      <c r="AD608" s="30"/>
      <c r="AE608" s="30"/>
      <c r="AF608" s="30"/>
      <c r="AG608" s="30"/>
      <c r="AH608" s="30"/>
      <c r="AI608" s="30"/>
      <c r="AJ608" s="30"/>
      <c r="AK608" s="30"/>
      <c r="AL608" s="30"/>
      <c r="AM608" s="30"/>
      <c r="AN608" s="30"/>
    </row>
    <row r="609" spans="1:40" x14ac:dyDescent="0.2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111"/>
      <c r="R609" s="30"/>
      <c r="S609" s="30"/>
      <c r="T609" s="30"/>
      <c r="U609" s="30"/>
      <c r="V609" s="30"/>
      <c r="W609" s="30"/>
      <c r="X609" s="30"/>
      <c r="Y609" s="30"/>
      <c r="Z609" s="30"/>
      <c r="AA609" s="30"/>
      <c r="AB609" s="30"/>
      <c r="AC609" s="30"/>
      <c r="AD609" s="30"/>
      <c r="AE609" s="30"/>
      <c r="AF609" s="30"/>
      <c r="AG609" s="30"/>
      <c r="AH609" s="30"/>
      <c r="AI609" s="30"/>
      <c r="AJ609" s="30"/>
      <c r="AK609" s="30"/>
      <c r="AL609" s="30"/>
      <c r="AM609" s="30"/>
      <c r="AN609" s="30"/>
    </row>
    <row r="610" spans="1:40" x14ac:dyDescent="0.2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111"/>
      <c r="R610" s="30"/>
      <c r="S610" s="30"/>
      <c r="T610" s="30"/>
      <c r="U610" s="30"/>
      <c r="V610" s="30"/>
      <c r="W610" s="30"/>
      <c r="X610" s="30"/>
      <c r="Y610" s="30"/>
      <c r="Z610" s="30"/>
      <c r="AA610" s="30"/>
      <c r="AB610" s="30"/>
      <c r="AC610" s="30"/>
      <c r="AD610" s="30"/>
      <c r="AE610" s="30"/>
      <c r="AF610" s="30"/>
      <c r="AG610" s="30"/>
      <c r="AH610" s="30"/>
      <c r="AI610" s="30"/>
      <c r="AJ610" s="30"/>
      <c r="AK610" s="30"/>
      <c r="AL610" s="30"/>
      <c r="AM610" s="30"/>
      <c r="AN610" s="30"/>
    </row>
    <row r="611" spans="1:40" x14ac:dyDescent="0.2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111"/>
      <c r="R611" s="30"/>
      <c r="S611" s="30"/>
      <c r="T611" s="30"/>
      <c r="U611" s="30"/>
      <c r="V611" s="30"/>
      <c r="W611" s="30"/>
      <c r="X611" s="30"/>
      <c r="Y611" s="30"/>
      <c r="Z611" s="30"/>
      <c r="AA611" s="30"/>
      <c r="AB611" s="30"/>
      <c r="AC611" s="30"/>
      <c r="AD611" s="30"/>
      <c r="AE611" s="30"/>
      <c r="AF611" s="30"/>
      <c r="AG611" s="30"/>
      <c r="AH611" s="30"/>
      <c r="AI611" s="30"/>
      <c r="AJ611" s="30"/>
      <c r="AK611" s="30"/>
      <c r="AL611" s="30"/>
      <c r="AM611" s="30"/>
      <c r="AN611" s="30"/>
    </row>
    <row r="612" spans="1:40" x14ac:dyDescent="0.2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111"/>
      <c r="R612" s="30"/>
      <c r="S612" s="30"/>
      <c r="T612" s="30"/>
      <c r="U612" s="30"/>
      <c r="V612" s="30"/>
      <c r="W612" s="30"/>
      <c r="X612" s="30"/>
      <c r="Y612" s="30"/>
      <c r="Z612" s="30"/>
      <c r="AA612" s="30"/>
      <c r="AB612" s="30"/>
      <c r="AC612" s="30"/>
      <c r="AD612" s="30"/>
      <c r="AE612" s="30"/>
      <c r="AF612" s="30"/>
      <c r="AG612" s="30"/>
      <c r="AH612" s="30"/>
      <c r="AI612" s="30"/>
      <c r="AJ612" s="30"/>
      <c r="AK612" s="30"/>
      <c r="AL612" s="30"/>
      <c r="AM612" s="30"/>
      <c r="AN612" s="30"/>
    </row>
    <row r="613" spans="1:40" x14ac:dyDescent="0.2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111"/>
      <c r="R613" s="30"/>
      <c r="S613" s="30"/>
      <c r="T613" s="30"/>
      <c r="U613" s="30"/>
      <c r="V613" s="30"/>
      <c r="W613" s="30"/>
      <c r="X613" s="30"/>
      <c r="Y613" s="30"/>
      <c r="Z613" s="30"/>
      <c r="AA613" s="30"/>
      <c r="AB613" s="30"/>
      <c r="AC613" s="30"/>
      <c r="AD613" s="30"/>
      <c r="AE613" s="30"/>
      <c r="AF613" s="30"/>
      <c r="AG613" s="30"/>
      <c r="AH613" s="30"/>
      <c r="AI613" s="30"/>
      <c r="AJ613" s="30"/>
      <c r="AK613" s="30"/>
      <c r="AL613" s="30"/>
      <c r="AM613" s="30"/>
      <c r="AN613" s="30"/>
    </row>
    <row r="614" spans="1:40" x14ac:dyDescent="0.2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111"/>
      <c r="R614" s="30"/>
      <c r="S614" s="30"/>
      <c r="T614" s="30"/>
      <c r="U614" s="30"/>
      <c r="V614" s="30"/>
      <c r="W614" s="30"/>
      <c r="X614" s="30"/>
      <c r="Y614" s="30"/>
      <c r="Z614" s="30"/>
      <c r="AA614" s="30"/>
      <c r="AB614" s="30"/>
      <c r="AC614" s="30"/>
      <c r="AD614" s="30"/>
      <c r="AE614" s="30"/>
      <c r="AF614" s="30"/>
      <c r="AG614" s="30"/>
      <c r="AH614" s="30"/>
      <c r="AI614" s="30"/>
      <c r="AJ614" s="30"/>
      <c r="AK614" s="30"/>
      <c r="AL614" s="30"/>
      <c r="AM614" s="30"/>
      <c r="AN614" s="30"/>
    </row>
    <row r="615" spans="1:40" x14ac:dyDescent="0.2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111"/>
      <c r="R615" s="30"/>
      <c r="S615" s="30"/>
      <c r="T615" s="30"/>
      <c r="U615" s="30"/>
      <c r="V615" s="30"/>
      <c r="W615" s="30"/>
      <c r="X615" s="30"/>
      <c r="Y615" s="30"/>
      <c r="Z615" s="30"/>
      <c r="AA615" s="30"/>
      <c r="AB615" s="30"/>
      <c r="AC615" s="30"/>
      <c r="AD615" s="30"/>
      <c r="AE615" s="30"/>
      <c r="AF615" s="30"/>
      <c r="AG615" s="30"/>
      <c r="AH615" s="30"/>
      <c r="AI615" s="30"/>
      <c r="AJ615" s="30"/>
      <c r="AK615" s="30"/>
      <c r="AL615" s="30"/>
      <c r="AM615" s="30"/>
      <c r="AN615" s="30"/>
    </row>
    <row r="616" spans="1:40" x14ac:dyDescent="0.2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111"/>
      <c r="R616" s="30"/>
      <c r="S616" s="30"/>
      <c r="T616" s="30"/>
      <c r="U616" s="30"/>
      <c r="V616" s="30"/>
      <c r="W616" s="30"/>
      <c r="X616" s="30"/>
      <c r="Y616" s="30"/>
      <c r="Z616" s="30"/>
      <c r="AA616" s="30"/>
      <c r="AB616" s="30"/>
      <c r="AC616" s="30"/>
      <c r="AD616" s="30"/>
      <c r="AE616" s="30"/>
      <c r="AF616" s="30"/>
      <c r="AG616" s="30"/>
      <c r="AH616" s="30"/>
      <c r="AI616" s="30"/>
      <c r="AJ616" s="30"/>
      <c r="AK616" s="30"/>
      <c r="AL616" s="30"/>
      <c r="AM616" s="30"/>
      <c r="AN616" s="30"/>
    </row>
    <row r="617" spans="1:40" x14ac:dyDescent="0.2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111"/>
      <c r="R617" s="30"/>
      <c r="S617" s="30"/>
      <c r="T617" s="30"/>
      <c r="U617" s="30"/>
      <c r="V617" s="30"/>
      <c r="W617" s="30"/>
      <c r="X617" s="30"/>
      <c r="Y617" s="30"/>
      <c r="Z617" s="30"/>
      <c r="AA617" s="30"/>
      <c r="AB617" s="30"/>
      <c r="AC617" s="30"/>
      <c r="AD617" s="30"/>
      <c r="AE617" s="30"/>
      <c r="AF617" s="30"/>
      <c r="AG617" s="30"/>
      <c r="AH617" s="30"/>
      <c r="AI617" s="30"/>
      <c r="AJ617" s="30"/>
      <c r="AK617" s="30"/>
      <c r="AL617" s="30"/>
      <c r="AM617" s="30"/>
      <c r="AN617" s="30"/>
    </row>
    <row r="618" spans="1:40" x14ac:dyDescent="0.2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111"/>
      <c r="R618" s="30"/>
      <c r="S618" s="30"/>
      <c r="T618" s="30"/>
      <c r="U618" s="30"/>
      <c r="V618" s="30"/>
      <c r="W618" s="30"/>
      <c r="X618" s="30"/>
      <c r="Y618" s="30"/>
      <c r="Z618" s="30"/>
      <c r="AA618" s="30"/>
      <c r="AB618" s="30"/>
      <c r="AC618" s="30"/>
      <c r="AD618" s="30"/>
      <c r="AE618" s="30"/>
      <c r="AF618" s="30"/>
      <c r="AG618" s="30"/>
      <c r="AH618" s="30"/>
      <c r="AI618" s="30"/>
      <c r="AJ618" s="30"/>
      <c r="AK618" s="30"/>
      <c r="AL618" s="30"/>
      <c r="AM618" s="30"/>
      <c r="AN618" s="30"/>
    </row>
    <row r="619" spans="1:40" x14ac:dyDescent="0.2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111"/>
      <c r="R619" s="30"/>
      <c r="S619" s="30"/>
      <c r="T619" s="30"/>
      <c r="U619" s="30"/>
      <c r="V619" s="30"/>
      <c r="W619" s="30"/>
      <c r="X619" s="30"/>
      <c r="Y619" s="30"/>
      <c r="Z619" s="30"/>
      <c r="AA619" s="30"/>
      <c r="AB619" s="30"/>
      <c r="AC619" s="30"/>
      <c r="AD619" s="30"/>
      <c r="AE619" s="30"/>
      <c r="AF619" s="30"/>
      <c r="AG619" s="30"/>
      <c r="AH619" s="30"/>
      <c r="AI619" s="30"/>
      <c r="AJ619" s="30"/>
      <c r="AK619" s="30"/>
      <c r="AL619" s="30"/>
      <c r="AM619" s="30"/>
      <c r="AN619" s="30"/>
    </row>
    <row r="620" spans="1:40" x14ac:dyDescent="0.2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111"/>
      <c r="R620" s="30"/>
      <c r="S620" s="30"/>
      <c r="T620" s="30"/>
      <c r="U620" s="30"/>
      <c r="V620" s="30"/>
      <c r="W620" s="30"/>
      <c r="X620" s="30"/>
      <c r="Y620" s="30"/>
      <c r="Z620" s="30"/>
      <c r="AA620" s="30"/>
      <c r="AB620" s="30"/>
      <c r="AC620" s="30"/>
      <c r="AD620" s="30"/>
      <c r="AE620" s="30"/>
      <c r="AF620" s="30"/>
      <c r="AG620" s="30"/>
      <c r="AH620" s="30"/>
      <c r="AI620" s="30"/>
      <c r="AJ620" s="30"/>
      <c r="AK620" s="30"/>
      <c r="AL620" s="30"/>
      <c r="AM620" s="30"/>
      <c r="AN620" s="30"/>
    </row>
    <row r="621" spans="1:40" x14ac:dyDescent="0.2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111"/>
      <c r="R621" s="30"/>
      <c r="S621" s="30"/>
      <c r="T621" s="30"/>
      <c r="U621" s="30"/>
      <c r="V621" s="30"/>
      <c r="W621" s="30"/>
      <c r="X621" s="30"/>
      <c r="Y621" s="30"/>
      <c r="Z621" s="30"/>
      <c r="AA621" s="30"/>
      <c r="AB621" s="30"/>
      <c r="AC621" s="30"/>
      <c r="AD621" s="30"/>
      <c r="AE621" s="30"/>
      <c r="AF621" s="30"/>
      <c r="AG621" s="30"/>
      <c r="AH621" s="30"/>
      <c r="AI621" s="30"/>
      <c r="AJ621" s="30"/>
      <c r="AK621" s="30"/>
      <c r="AL621" s="30"/>
      <c r="AM621" s="30"/>
      <c r="AN621" s="30"/>
    </row>
    <row r="622" spans="1:40" x14ac:dyDescent="0.2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111"/>
      <c r="R622" s="30"/>
      <c r="S622" s="30"/>
      <c r="T622" s="30"/>
      <c r="U622" s="30"/>
      <c r="V622" s="30"/>
      <c r="W622" s="30"/>
      <c r="X622" s="30"/>
      <c r="Y622" s="30"/>
      <c r="Z622" s="30"/>
      <c r="AA622" s="30"/>
      <c r="AB622" s="30"/>
      <c r="AC622" s="30"/>
      <c r="AD622" s="30"/>
      <c r="AE622" s="30"/>
      <c r="AF622" s="30"/>
      <c r="AG622" s="30"/>
      <c r="AH622" s="30"/>
      <c r="AI622" s="30"/>
      <c r="AJ622" s="30"/>
      <c r="AK622" s="30"/>
      <c r="AL622" s="30"/>
      <c r="AM622" s="30"/>
      <c r="AN622" s="30"/>
    </row>
    <row r="623" spans="1:40" x14ac:dyDescent="0.2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111"/>
      <c r="R623" s="30"/>
      <c r="S623" s="30"/>
      <c r="T623" s="30"/>
      <c r="U623" s="30"/>
      <c r="V623" s="30"/>
      <c r="W623" s="30"/>
      <c r="X623" s="30"/>
      <c r="Y623" s="30"/>
      <c r="Z623" s="30"/>
      <c r="AA623" s="30"/>
      <c r="AB623" s="30"/>
      <c r="AC623" s="30"/>
      <c r="AD623" s="30"/>
      <c r="AE623" s="30"/>
      <c r="AF623" s="30"/>
      <c r="AG623" s="30"/>
      <c r="AH623" s="30"/>
      <c r="AI623" s="30"/>
      <c r="AJ623" s="30"/>
      <c r="AK623" s="30"/>
      <c r="AL623" s="30"/>
      <c r="AM623" s="30"/>
      <c r="AN623" s="30"/>
    </row>
    <row r="624" spans="1:40" x14ac:dyDescent="0.2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111"/>
      <c r="R624" s="30"/>
      <c r="S624" s="30"/>
      <c r="T624" s="30"/>
      <c r="U624" s="30"/>
      <c r="V624" s="30"/>
      <c r="W624" s="30"/>
      <c r="X624" s="30"/>
      <c r="Y624" s="30"/>
      <c r="Z624" s="30"/>
      <c r="AA624" s="30"/>
      <c r="AB624" s="30"/>
      <c r="AC624" s="30"/>
      <c r="AD624" s="30"/>
      <c r="AE624" s="30"/>
      <c r="AF624" s="30"/>
      <c r="AG624" s="30"/>
      <c r="AH624" s="30"/>
      <c r="AI624" s="30"/>
      <c r="AJ624" s="30"/>
      <c r="AK624" s="30"/>
      <c r="AL624" s="30"/>
      <c r="AM624" s="30"/>
      <c r="AN624" s="30"/>
    </row>
    <row r="625" spans="1:40" x14ac:dyDescent="0.2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111"/>
      <c r="R625" s="30"/>
      <c r="S625" s="30"/>
      <c r="T625" s="30"/>
      <c r="U625" s="30"/>
      <c r="V625" s="30"/>
      <c r="W625" s="30"/>
      <c r="X625" s="30"/>
      <c r="Y625" s="30"/>
      <c r="Z625" s="30"/>
      <c r="AA625" s="30"/>
      <c r="AB625" s="30"/>
      <c r="AC625" s="30"/>
      <c r="AD625" s="30"/>
      <c r="AE625" s="30"/>
      <c r="AF625" s="30"/>
      <c r="AG625" s="30"/>
      <c r="AH625" s="30"/>
      <c r="AI625" s="30"/>
      <c r="AJ625" s="30"/>
      <c r="AK625" s="30"/>
      <c r="AL625" s="30"/>
      <c r="AM625" s="30"/>
      <c r="AN625" s="30"/>
    </row>
    <row r="626" spans="1:40" x14ac:dyDescent="0.2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111"/>
      <c r="R626" s="30"/>
      <c r="S626" s="30"/>
      <c r="T626" s="30"/>
      <c r="U626" s="30"/>
      <c r="V626" s="30"/>
      <c r="W626" s="30"/>
      <c r="X626" s="30"/>
      <c r="Y626" s="30"/>
      <c r="Z626" s="30"/>
      <c r="AA626" s="30"/>
      <c r="AB626" s="30"/>
      <c r="AC626" s="30"/>
      <c r="AD626" s="30"/>
      <c r="AE626" s="30"/>
      <c r="AF626" s="30"/>
      <c r="AG626" s="30"/>
      <c r="AH626" s="30"/>
      <c r="AI626" s="30"/>
      <c r="AJ626" s="30"/>
      <c r="AK626" s="30"/>
      <c r="AL626" s="30"/>
      <c r="AM626" s="30"/>
      <c r="AN626" s="30"/>
    </row>
    <row r="627" spans="1:40" x14ac:dyDescent="0.2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111"/>
      <c r="R627" s="30"/>
      <c r="S627" s="30"/>
      <c r="T627" s="30"/>
      <c r="U627" s="30"/>
      <c r="V627" s="30"/>
      <c r="W627" s="30"/>
      <c r="X627" s="30"/>
      <c r="Y627" s="30"/>
      <c r="Z627" s="30"/>
      <c r="AA627" s="30"/>
      <c r="AB627" s="30"/>
      <c r="AC627" s="30"/>
      <c r="AD627" s="30"/>
      <c r="AE627" s="30"/>
      <c r="AF627" s="30"/>
      <c r="AG627" s="30"/>
      <c r="AH627" s="30"/>
      <c r="AI627" s="30"/>
      <c r="AJ627" s="30"/>
      <c r="AK627" s="30"/>
      <c r="AL627" s="30"/>
      <c r="AM627" s="30"/>
      <c r="AN627" s="30"/>
    </row>
    <row r="628" spans="1:40" x14ac:dyDescent="0.2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111"/>
      <c r="R628" s="30"/>
      <c r="S628" s="30"/>
      <c r="T628" s="30"/>
      <c r="U628" s="30"/>
      <c r="V628" s="30"/>
      <c r="W628" s="30"/>
      <c r="X628" s="30"/>
      <c r="Y628" s="30"/>
      <c r="Z628" s="30"/>
      <c r="AA628" s="30"/>
      <c r="AB628" s="30"/>
      <c r="AC628" s="30"/>
      <c r="AD628" s="30"/>
      <c r="AE628" s="30"/>
      <c r="AF628" s="30"/>
      <c r="AG628" s="30"/>
      <c r="AH628" s="30"/>
      <c r="AI628" s="30"/>
      <c r="AJ628" s="30"/>
      <c r="AK628" s="30"/>
      <c r="AL628" s="30"/>
      <c r="AM628" s="30"/>
      <c r="AN628" s="30"/>
    </row>
    <row r="629" spans="1:40" x14ac:dyDescent="0.2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111"/>
      <c r="R629" s="30"/>
      <c r="S629" s="30"/>
      <c r="T629" s="30"/>
      <c r="U629" s="30"/>
      <c r="V629" s="30"/>
      <c r="W629" s="30"/>
      <c r="X629" s="30"/>
      <c r="Y629" s="30"/>
      <c r="Z629" s="30"/>
      <c r="AA629" s="30"/>
      <c r="AB629" s="30"/>
      <c r="AC629" s="30"/>
      <c r="AD629" s="30"/>
      <c r="AE629" s="30"/>
      <c r="AF629" s="30"/>
      <c r="AG629" s="30"/>
      <c r="AH629" s="30"/>
      <c r="AI629" s="30"/>
      <c r="AJ629" s="30"/>
      <c r="AK629" s="30"/>
      <c r="AL629" s="30"/>
      <c r="AM629" s="30"/>
      <c r="AN629" s="30"/>
    </row>
    <row r="630" spans="1:40" x14ac:dyDescent="0.2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111"/>
      <c r="R630" s="30"/>
      <c r="S630" s="30"/>
      <c r="T630" s="30"/>
      <c r="U630" s="30"/>
      <c r="V630" s="30"/>
      <c r="W630" s="30"/>
      <c r="X630" s="30"/>
      <c r="Y630" s="30"/>
      <c r="Z630" s="30"/>
      <c r="AA630" s="30"/>
      <c r="AB630" s="30"/>
      <c r="AC630" s="30"/>
      <c r="AD630" s="30"/>
      <c r="AE630" s="30"/>
      <c r="AF630" s="30"/>
      <c r="AG630" s="30"/>
      <c r="AH630" s="30"/>
      <c r="AI630" s="30"/>
      <c r="AJ630" s="30"/>
      <c r="AK630" s="30"/>
      <c r="AL630" s="30"/>
      <c r="AM630" s="30"/>
      <c r="AN630" s="30"/>
    </row>
    <row r="631" spans="1:40" x14ac:dyDescent="0.2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111"/>
      <c r="R631" s="30"/>
      <c r="S631" s="30"/>
      <c r="T631" s="30"/>
      <c r="U631" s="30"/>
      <c r="V631" s="30"/>
      <c r="W631" s="30"/>
      <c r="X631" s="30"/>
      <c r="Y631" s="30"/>
      <c r="Z631" s="30"/>
      <c r="AA631" s="30"/>
      <c r="AB631" s="30"/>
      <c r="AC631" s="30"/>
      <c r="AD631" s="30"/>
      <c r="AE631" s="30"/>
      <c r="AF631" s="30"/>
      <c r="AG631" s="30"/>
      <c r="AH631" s="30"/>
      <c r="AI631" s="30"/>
      <c r="AJ631" s="30"/>
      <c r="AK631" s="30"/>
      <c r="AL631" s="30"/>
      <c r="AM631" s="30"/>
      <c r="AN631" s="30"/>
    </row>
    <row r="632" spans="1:40" x14ac:dyDescent="0.2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111"/>
      <c r="R632" s="30"/>
      <c r="S632" s="30"/>
      <c r="T632" s="30"/>
      <c r="U632" s="30"/>
      <c r="V632" s="30"/>
      <c r="W632" s="30"/>
      <c r="X632" s="30"/>
      <c r="Y632" s="30"/>
      <c r="Z632" s="30"/>
      <c r="AA632" s="30"/>
      <c r="AB632" s="30"/>
      <c r="AC632" s="30"/>
      <c r="AD632" s="30"/>
      <c r="AE632" s="30"/>
      <c r="AF632" s="30"/>
      <c r="AG632" s="30"/>
      <c r="AH632" s="30"/>
      <c r="AI632" s="30"/>
      <c r="AJ632" s="30"/>
      <c r="AK632" s="30"/>
      <c r="AL632" s="30"/>
      <c r="AM632" s="30"/>
      <c r="AN632" s="30"/>
    </row>
    <row r="633" spans="1:40" x14ac:dyDescent="0.2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111"/>
      <c r="R633" s="30"/>
      <c r="S633" s="30"/>
      <c r="T633" s="30"/>
      <c r="U633" s="30"/>
      <c r="V633" s="30"/>
      <c r="W633" s="30"/>
      <c r="X633" s="30"/>
      <c r="Y633" s="30"/>
      <c r="Z633" s="30"/>
      <c r="AA633" s="30"/>
      <c r="AB633" s="30"/>
      <c r="AC633" s="30"/>
      <c r="AD633" s="30"/>
      <c r="AE633" s="30"/>
      <c r="AF633" s="30"/>
      <c r="AG633" s="30"/>
      <c r="AH633" s="30"/>
      <c r="AI633" s="30"/>
      <c r="AJ633" s="30"/>
      <c r="AK633" s="30"/>
      <c r="AL633" s="30"/>
      <c r="AM633" s="30"/>
      <c r="AN633" s="30"/>
    </row>
    <row r="634" spans="1:40" x14ac:dyDescent="0.2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111"/>
      <c r="R634" s="30"/>
      <c r="S634" s="30"/>
      <c r="T634" s="30"/>
      <c r="U634" s="30"/>
      <c r="V634" s="30"/>
      <c r="W634" s="30"/>
      <c r="X634" s="30"/>
      <c r="Y634" s="30"/>
      <c r="Z634" s="30"/>
      <c r="AA634" s="30"/>
      <c r="AB634" s="30"/>
      <c r="AC634" s="30"/>
      <c r="AD634" s="30"/>
      <c r="AE634" s="30"/>
      <c r="AF634" s="30"/>
      <c r="AG634" s="30"/>
      <c r="AH634" s="30"/>
      <c r="AI634" s="30"/>
      <c r="AJ634" s="30"/>
      <c r="AK634" s="30"/>
      <c r="AL634" s="30"/>
      <c r="AM634" s="30"/>
      <c r="AN634" s="30"/>
    </row>
    <row r="635" spans="1:40" x14ac:dyDescent="0.2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111"/>
      <c r="R635" s="30"/>
      <c r="S635" s="30"/>
      <c r="T635" s="30"/>
      <c r="U635" s="30"/>
      <c r="V635" s="30"/>
      <c r="W635" s="30"/>
      <c r="X635" s="30"/>
      <c r="Y635" s="30"/>
      <c r="Z635" s="30"/>
      <c r="AA635" s="30"/>
      <c r="AB635" s="30"/>
      <c r="AC635" s="30"/>
      <c r="AD635" s="30"/>
      <c r="AE635" s="30"/>
      <c r="AF635" s="30"/>
      <c r="AG635" s="30"/>
      <c r="AH635" s="30"/>
      <c r="AI635" s="30"/>
      <c r="AJ635" s="30"/>
      <c r="AK635" s="30"/>
      <c r="AL635" s="30"/>
      <c r="AM635" s="30"/>
      <c r="AN635" s="30"/>
    </row>
    <row r="636" spans="1:40" x14ac:dyDescent="0.2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111"/>
      <c r="R636" s="30"/>
      <c r="S636" s="30"/>
      <c r="T636" s="30"/>
      <c r="U636" s="30"/>
      <c r="V636" s="30"/>
      <c r="W636" s="30"/>
      <c r="X636" s="30"/>
      <c r="Y636" s="30"/>
      <c r="Z636" s="30"/>
      <c r="AA636" s="30"/>
      <c r="AB636" s="30"/>
      <c r="AC636" s="30"/>
      <c r="AD636" s="30"/>
      <c r="AE636" s="30"/>
      <c r="AF636" s="30"/>
      <c r="AG636" s="30"/>
      <c r="AH636" s="30"/>
      <c r="AI636" s="30"/>
      <c r="AJ636" s="30"/>
      <c r="AK636" s="30"/>
      <c r="AL636" s="30"/>
      <c r="AM636" s="30"/>
      <c r="AN636" s="30"/>
    </row>
    <row r="637" spans="1:40" x14ac:dyDescent="0.2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111"/>
      <c r="R637" s="30"/>
      <c r="S637" s="30"/>
      <c r="T637" s="30"/>
      <c r="U637" s="30"/>
      <c r="V637" s="30"/>
      <c r="W637" s="30"/>
      <c r="X637" s="30"/>
      <c r="Y637" s="30"/>
      <c r="Z637" s="30"/>
      <c r="AA637" s="30"/>
      <c r="AB637" s="30"/>
      <c r="AC637" s="30"/>
      <c r="AD637" s="30"/>
      <c r="AE637" s="30"/>
      <c r="AF637" s="30"/>
      <c r="AG637" s="30"/>
      <c r="AH637" s="30"/>
      <c r="AI637" s="30"/>
      <c r="AJ637" s="30"/>
      <c r="AK637" s="30"/>
      <c r="AL637" s="30"/>
      <c r="AM637" s="30"/>
      <c r="AN637" s="30"/>
    </row>
    <row r="638" spans="1:40" x14ac:dyDescent="0.2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111"/>
      <c r="R638" s="30"/>
      <c r="S638" s="30"/>
      <c r="T638" s="30"/>
      <c r="U638" s="30"/>
      <c r="V638" s="30"/>
      <c r="W638" s="30"/>
      <c r="X638" s="30"/>
      <c r="Y638" s="30"/>
      <c r="Z638" s="30"/>
      <c r="AA638" s="30"/>
      <c r="AB638" s="30"/>
      <c r="AC638" s="30"/>
      <c r="AD638" s="30"/>
      <c r="AE638" s="30"/>
      <c r="AF638" s="30"/>
      <c r="AG638" s="30"/>
      <c r="AH638" s="30"/>
      <c r="AI638" s="30"/>
      <c r="AJ638" s="30"/>
      <c r="AK638" s="30"/>
      <c r="AL638" s="30"/>
      <c r="AM638" s="30"/>
      <c r="AN638" s="30"/>
    </row>
    <row r="639" spans="1:40" x14ac:dyDescent="0.2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111"/>
      <c r="R639" s="30"/>
      <c r="S639" s="30"/>
      <c r="T639" s="30"/>
      <c r="U639" s="30"/>
      <c r="V639" s="30"/>
      <c r="W639" s="30"/>
      <c r="X639" s="30"/>
      <c r="Y639" s="30"/>
      <c r="Z639" s="30"/>
      <c r="AA639" s="30"/>
      <c r="AB639" s="30"/>
      <c r="AC639" s="30"/>
      <c r="AD639" s="30"/>
      <c r="AE639" s="30"/>
      <c r="AF639" s="30"/>
      <c r="AG639" s="30"/>
      <c r="AH639" s="30"/>
      <c r="AI639" s="30"/>
      <c r="AJ639" s="30"/>
      <c r="AK639" s="30"/>
      <c r="AL639" s="30"/>
      <c r="AM639" s="30"/>
      <c r="AN639" s="30"/>
    </row>
    <row r="640" spans="1:40" x14ac:dyDescent="0.2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111"/>
      <c r="R640" s="30"/>
      <c r="S640" s="30"/>
      <c r="T640" s="30"/>
      <c r="U640" s="30"/>
      <c r="V640" s="30"/>
      <c r="W640" s="30"/>
      <c r="X640" s="30"/>
      <c r="Y640" s="30"/>
      <c r="Z640" s="30"/>
      <c r="AA640" s="30"/>
      <c r="AB640" s="30"/>
      <c r="AC640" s="30"/>
      <c r="AD640" s="30"/>
      <c r="AE640" s="30"/>
      <c r="AF640" s="30"/>
      <c r="AG640" s="30"/>
      <c r="AH640" s="30"/>
      <c r="AI640" s="30"/>
      <c r="AJ640" s="30"/>
      <c r="AK640" s="30"/>
      <c r="AL640" s="30"/>
      <c r="AM640" s="30"/>
      <c r="AN640" s="30"/>
    </row>
    <row r="641" spans="1:40" x14ac:dyDescent="0.2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111"/>
      <c r="R641" s="30"/>
      <c r="S641" s="30"/>
      <c r="T641" s="30"/>
      <c r="U641" s="30"/>
      <c r="V641" s="30"/>
      <c r="W641" s="30"/>
      <c r="X641" s="30"/>
      <c r="Y641" s="30"/>
      <c r="Z641" s="30"/>
      <c r="AA641" s="30"/>
      <c r="AB641" s="30"/>
      <c r="AC641" s="30"/>
      <c r="AD641" s="30"/>
      <c r="AE641" s="30"/>
      <c r="AF641" s="30"/>
      <c r="AG641" s="30"/>
      <c r="AH641" s="30"/>
      <c r="AI641" s="30"/>
      <c r="AJ641" s="30"/>
      <c r="AK641" s="30"/>
      <c r="AL641" s="30"/>
      <c r="AM641" s="30"/>
      <c r="AN641" s="30"/>
    </row>
    <row r="642" spans="1:40" x14ac:dyDescent="0.2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111"/>
      <c r="R642" s="30"/>
      <c r="S642" s="30"/>
      <c r="T642" s="30"/>
      <c r="U642" s="30"/>
      <c r="V642" s="30"/>
      <c r="W642" s="30"/>
      <c r="X642" s="30"/>
      <c r="Y642" s="30"/>
      <c r="Z642" s="30"/>
      <c r="AA642" s="30"/>
      <c r="AB642" s="30"/>
      <c r="AC642" s="30"/>
      <c r="AD642" s="30"/>
      <c r="AE642" s="30"/>
      <c r="AF642" s="30"/>
      <c r="AG642" s="30"/>
      <c r="AH642" s="30"/>
      <c r="AI642" s="30"/>
      <c r="AJ642" s="30"/>
      <c r="AK642" s="30"/>
      <c r="AL642" s="30"/>
      <c r="AM642" s="30"/>
      <c r="AN642" s="30"/>
    </row>
    <row r="643" spans="1:40" x14ac:dyDescent="0.2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111"/>
      <c r="R643" s="30"/>
      <c r="S643" s="30"/>
      <c r="T643" s="30"/>
      <c r="U643" s="30"/>
      <c r="V643" s="30"/>
      <c r="W643" s="30"/>
      <c r="X643" s="30"/>
      <c r="Y643" s="30"/>
      <c r="Z643" s="30"/>
      <c r="AA643" s="30"/>
      <c r="AB643" s="30"/>
      <c r="AC643" s="30"/>
      <c r="AD643" s="30"/>
      <c r="AE643" s="30"/>
      <c r="AF643" s="30"/>
      <c r="AG643" s="30"/>
      <c r="AH643" s="30"/>
      <c r="AI643" s="30"/>
      <c r="AJ643" s="30"/>
      <c r="AK643" s="30"/>
      <c r="AL643" s="30"/>
      <c r="AM643" s="30"/>
      <c r="AN643" s="30"/>
    </row>
    <row r="644" spans="1:40" x14ac:dyDescent="0.2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111"/>
      <c r="R644" s="30"/>
      <c r="S644" s="30"/>
      <c r="T644" s="30"/>
      <c r="U644" s="30"/>
      <c r="V644" s="30"/>
      <c r="W644" s="30"/>
      <c r="X644" s="30"/>
      <c r="Y644" s="30"/>
      <c r="Z644" s="30"/>
      <c r="AA644" s="30"/>
      <c r="AB644" s="30"/>
      <c r="AC644" s="30"/>
      <c r="AD644" s="30"/>
      <c r="AE644" s="30"/>
      <c r="AF644" s="30"/>
      <c r="AG644" s="30"/>
      <c r="AH644" s="30"/>
      <c r="AI644" s="30"/>
      <c r="AJ644" s="30"/>
      <c r="AK644" s="30"/>
      <c r="AL644" s="30"/>
      <c r="AM644" s="30"/>
      <c r="AN644" s="30"/>
    </row>
    <row r="645" spans="1:40" x14ac:dyDescent="0.2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111"/>
      <c r="R645" s="30"/>
      <c r="S645" s="30"/>
      <c r="T645" s="30"/>
      <c r="U645" s="30"/>
      <c r="V645" s="30"/>
      <c r="W645" s="30"/>
      <c r="X645" s="30"/>
      <c r="Y645" s="30"/>
      <c r="Z645" s="30"/>
      <c r="AA645" s="30"/>
      <c r="AB645" s="30"/>
      <c r="AC645" s="30"/>
      <c r="AD645" s="30"/>
      <c r="AE645" s="30"/>
      <c r="AF645" s="30"/>
      <c r="AG645" s="30"/>
      <c r="AH645" s="30"/>
      <c r="AI645" s="30"/>
      <c r="AJ645" s="30"/>
      <c r="AK645" s="30"/>
      <c r="AL645" s="30"/>
      <c r="AM645" s="30"/>
      <c r="AN645" s="30"/>
    </row>
    <row r="646" spans="1:40" x14ac:dyDescent="0.2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111"/>
      <c r="R646" s="30"/>
      <c r="S646" s="30"/>
      <c r="T646" s="30"/>
      <c r="U646" s="30"/>
      <c r="V646" s="30"/>
      <c r="W646" s="30"/>
      <c r="X646" s="30"/>
      <c r="Y646" s="30"/>
      <c r="Z646" s="30"/>
      <c r="AA646" s="30"/>
      <c r="AB646" s="30"/>
      <c r="AC646" s="30"/>
      <c r="AD646" s="30"/>
      <c r="AE646" s="30"/>
      <c r="AF646" s="30"/>
      <c r="AG646" s="30"/>
      <c r="AH646" s="30"/>
      <c r="AI646" s="30"/>
      <c r="AJ646" s="30"/>
      <c r="AK646" s="30"/>
      <c r="AL646" s="30"/>
      <c r="AM646" s="30"/>
      <c r="AN646" s="30"/>
    </row>
    <row r="647" spans="1:40" x14ac:dyDescent="0.2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111"/>
      <c r="R647" s="30"/>
      <c r="S647" s="30"/>
      <c r="T647" s="30"/>
      <c r="U647" s="30"/>
      <c r="V647" s="30"/>
      <c r="W647" s="30"/>
      <c r="X647" s="30"/>
      <c r="Y647" s="30"/>
      <c r="Z647" s="30"/>
      <c r="AA647" s="30"/>
      <c r="AB647" s="30"/>
      <c r="AC647" s="30"/>
      <c r="AD647" s="30"/>
      <c r="AE647" s="30"/>
      <c r="AF647" s="30"/>
      <c r="AG647" s="30"/>
      <c r="AH647" s="30"/>
      <c r="AI647" s="30"/>
      <c r="AJ647" s="30"/>
      <c r="AK647" s="30"/>
      <c r="AL647" s="30"/>
      <c r="AM647" s="30"/>
      <c r="AN647" s="30"/>
    </row>
    <row r="648" spans="1:40" x14ac:dyDescent="0.2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111"/>
      <c r="R648" s="30"/>
      <c r="S648" s="30"/>
      <c r="T648" s="30"/>
      <c r="U648" s="30"/>
      <c r="V648" s="30"/>
      <c r="W648" s="30"/>
      <c r="X648" s="30"/>
      <c r="Y648" s="30"/>
      <c r="Z648" s="30"/>
      <c r="AA648" s="30"/>
      <c r="AB648" s="30"/>
      <c r="AC648" s="30"/>
      <c r="AD648" s="30"/>
      <c r="AE648" s="30"/>
      <c r="AF648" s="30"/>
      <c r="AG648" s="30"/>
      <c r="AH648" s="30"/>
      <c r="AI648" s="30"/>
      <c r="AJ648" s="30"/>
      <c r="AK648" s="30"/>
      <c r="AL648" s="30"/>
      <c r="AM648" s="30"/>
      <c r="AN648" s="30"/>
    </row>
    <row r="649" spans="1:40" x14ac:dyDescent="0.2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111"/>
      <c r="R649" s="30"/>
      <c r="S649" s="30"/>
      <c r="T649" s="30"/>
      <c r="U649" s="30"/>
      <c r="V649" s="30"/>
      <c r="W649" s="30"/>
      <c r="X649" s="30"/>
      <c r="Y649" s="30"/>
      <c r="Z649" s="30"/>
      <c r="AA649" s="30"/>
      <c r="AB649" s="30"/>
      <c r="AC649" s="30"/>
      <c r="AD649" s="30"/>
      <c r="AE649" s="30"/>
      <c r="AF649" s="30"/>
      <c r="AG649" s="30"/>
      <c r="AH649" s="30"/>
      <c r="AI649" s="30"/>
      <c r="AJ649" s="30"/>
      <c r="AK649" s="30"/>
      <c r="AL649" s="30"/>
      <c r="AM649" s="30"/>
      <c r="AN649" s="30"/>
    </row>
    <row r="650" spans="1:40" x14ac:dyDescent="0.2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111"/>
      <c r="R650" s="30"/>
      <c r="S650" s="30"/>
      <c r="T650" s="30"/>
      <c r="U650" s="30"/>
      <c r="V650" s="30"/>
      <c r="W650" s="30"/>
      <c r="X650" s="30"/>
      <c r="Y650" s="30"/>
      <c r="Z650" s="30"/>
      <c r="AA650" s="30"/>
      <c r="AB650" s="30"/>
      <c r="AC650" s="30"/>
      <c r="AD650" s="30"/>
      <c r="AE650" s="30"/>
      <c r="AF650" s="30"/>
      <c r="AG650" s="30"/>
      <c r="AH650" s="30"/>
      <c r="AI650" s="30"/>
      <c r="AJ650" s="30"/>
      <c r="AK650" s="30"/>
      <c r="AL650" s="30"/>
      <c r="AM650" s="30"/>
      <c r="AN650" s="30"/>
    </row>
    <row r="651" spans="1:40" x14ac:dyDescent="0.2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111"/>
      <c r="R651" s="30"/>
      <c r="S651" s="30"/>
      <c r="T651" s="30"/>
      <c r="U651" s="30"/>
      <c r="V651" s="30"/>
      <c r="W651" s="30"/>
      <c r="X651" s="30"/>
      <c r="Y651" s="30"/>
      <c r="Z651" s="30"/>
      <c r="AA651" s="30"/>
      <c r="AB651" s="30"/>
      <c r="AC651" s="30"/>
      <c r="AD651" s="30"/>
      <c r="AE651" s="30"/>
      <c r="AF651" s="30"/>
      <c r="AG651" s="30"/>
      <c r="AH651" s="30"/>
      <c r="AI651" s="30"/>
      <c r="AJ651" s="30"/>
      <c r="AK651" s="30"/>
      <c r="AL651" s="30"/>
      <c r="AM651" s="30"/>
      <c r="AN651" s="30"/>
    </row>
    <row r="652" spans="1:40" x14ac:dyDescent="0.2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111"/>
      <c r="R652" s="30"/>
      <c r="S652" s="30"/>
      <c r="T652" s="30"/>
      <c r="U652" s="30"/>
      <c r="V652" s="30"/>
      <c r="W652" s="30"/>
      <c r="X652" s="30"/>
      <c r="Y652" s="30"/>
      <c r="Z652" s="30"/>
      <c r="AA652" s="30"/>
      <c r="AB652" s="30"/>
      <c r="AC652" s="30"/>
      <c r="AD652" s="30"/>
      <c r="AE652" s="30"/>
      <c r="AF652" s="30"/>
      <c r="AG652" s="30"/>
      <c r="AH652" s="30"/>
      <c r="AI652" s="30"/>
      <c r="AJ652" s="30"/>
      <c r="AK652" s="30"/>
      <c r="AL652" s="30"/>
      <c r="AM652" s="30"/>
      <c r="AN652" s="30"/>
    </row>
    <row r="653" spans="1:40" x14ac:dyDescent="0.2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111"/>
      <c r="R653" s="30"/>
      <c r="S653" s="30"/>
      <c r="T653" s="30"/>
      <c r="U653" s="30"/>
      <c r="V653" s="30"/>
      <c r="W653" s="30"/>
      <c r="X653" s="30"/>
      <c r="Y653" s="30"/>
      <c r="Z653" s="30"/>
      <c r="AA653" s="30"/>
      <c r="AB653" s="30"/>
      <c r="AC653" s="30"/>
      <c r="AD653" s="30"/>
      <c r="AE653" s="30"/>
      <c r="AF653" s="30"/>
      <c r="AG653" s="30"/>
      <c r="AH653" s="30"/>
      <c r="AI653" s="30"/>
      <c r="AJ653" s="30"/>
      <c r="AK653" s="30"/>
      <c r="AL653" s="30"/>
      <c r="AM653" s="30"/>
      <c r="AN653" s="30"/>
    </row>
    <row r="654" spans="1:40" x14ac:dyDescent="0.2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111"/>
      <c r="R654" s="30"/>
      <c r="S654" s="30"/>
      <c r="T654" s="30"/>
      <c r="U654" s="30"/>
      <c r="V654" s="30"/>
      <c r="W654" s="30"/>
      <c r="X654" s="30"/>
      <c r="Y654" s="30"/>
      <c r="Z654" s="30"/>
      <c r="AA654" s="30"/>
      <c r="AB654" s="30"/>
      <c r="AC654" s="30"/>
      <c r="AD654" s="30"/>
      <c r="AE654" s="30"/>
      <c r="AF654" s="30"/>
      <c r="AG654" s="30"/>
      <c r="AH654" s="30"/>
      <c r="AI654" s="30"/>
      <c r="AJ654" s="30"/>
      <c r="AK654" s="30"/>
      <c r="AL654" s="30"/>
      <c r="AM654" s="30"/>
      <c r="AN654" s="30"/>
    </row>
    <row r="655" spans="1:40" x14ac:dyDescent="0.2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111"/>
      <c r="R655" s="30"/>
      <c r="S655" s="30"/>
      <c r="T655" s="30"/>
      <c r="U655" s="30"/>
      <c r="V655" s="30"/>
      <c r="W655" s="30"/>
      <c r="X655" s="30"/>
      <c r="Y655" s="30"/>
      <c r="Z655" s="30"/>
      <c r="AA655" s="30"/>
      <c r="AB655" s="30"/>
      <c r="AC655" s="30"/>
      <c r="AD655" s="30"/>
      <c r="AE655" s="30"/>
      <c r="AF655" s="30"/>
      <c r="AG655" s="30"/>
      <c r="AH655" s="30"/>
      <c r="AI655" s="30"/>
      <c r="AJ655" s="30"/>
      <c r="AK655" s="30"/>
      <c r="AL655" s="30"/>
      <c r="AM655" s="30"/>
      <c r="AN655" s="30"/>
    </row>
    <row r="656" spans="1:40" x14ac:dyDescent="0.2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111"/>
      <c r="R656" s="30"/>
      <c r="S656" s="30"/>
      <c r="T656" s="30"/>
      <c r="U656" s="30"/>
      <c r="V656" s="30"/>
      <c r="W656" s="30"/>
      <c r="X656" s="30"/>
      <c r="Y656" s="30"/>
      <c r="Z656" s="30"/>
      <c r="AA656" s="30"/>
      <c r="AB656" s="30"/>
      <c r="AC656" s="30"/>
      <c r="AD656" s="30"/>
      <c r="AE656" s="30"/>
      <c r="AF656" s="30"/>
      <c r="AG656" s="30"/>
      <c r="AH656" s="30"/>
      <c r="AI656" s="30"/>
      <c r="AJ656" s="30"/>
      <c r="AK656" s="30"/>
      <c r="AL656" s="30"/>
      <c r="AM656" s="30"/>
      <c r="AN656" s="30"/>
    </row>
    <row r="657" spans="1:40" x14ac:dyDescent="0.2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111"/>
      <c r="R657" s="30"/>
      <c r="S657" s="30"/>
      <c r="T657" s="30"/>
      <c r="U657" s="30"/>
      <c r="V657" s="30"/>
      <c r="W657" s="30"/>
      <c r="X657" s="30"/>
      <c r="Y657" s="30"/>
      <c r="Z657" s="30"/>
      <c r="AA657" s="30"/>
      <c r="AB657" s="30"/>
      <c r="AC657" s="30"/>
      <c r="AD657" s="30"/>
      <c r="AE657" s="30"/>
      <c r="AF657" s="30"/>
      <c r="AG657" s="30"/>
      <c r="AH657" s="30"/>
      <c r="AI657" s="30"/>
      <c r="AJ657" s="30"/>
      <c r="AK657" s="30"/>
      <c r="AL657" s="30"/>
      <c r="AM657" s="30"/>
      <c r="AN657" s="30"/>
    </row>
    <row r="658" spans="1:40" x14ac:dyDescent="0.2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111"/>
      <c r="R658" s="30"/>
      <c r="S658" s="30"/>
      <c r="T658" s="30"/>
      <c r="U658" s="30"/>
      <c r="V658" s="30"/>
      <c r="W658" s="30"/>
      <c r="X658" s="30"/>
      <c r="Y658" s="30"/>
      <c r="Z658" s="30"/>
      <c r="AA658" s="30"/>
      <c r="AB658" s="30"/>
      <c r="AC658" s="30"/>
      <c r="AD658" s="30"/>
      <c r="AE658" s="30"/>
      <c r="AF658" s="30"/>
      <c r="AG658" s="30"/>
      <c r="AH658" s="30"/>
      <c r="AI658" s="30"/>
      <c r="AJ658" s="30"/>
      <c r="AK658" s="30"/>
      <c r="AL658" s="30"/>
      <c r="AM658" s="30"/>
      <c r="AN658" s="30"/>
    </row>
    <row r="659" spans="1:40" x14ac:dyDescent="0.2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111"/>
      <c r="R659" s="30"/>
      <c r="S659" s="30"/>
      <c r="T659" s="30"/>
      <c r="U659" s="30"/>
      <c r="V659" s="30"/>
      <c r="W659" s="30"/>
      <c r="X659" s="30"/>
      <c r="Y659" s="30"/>
      <c r="Z659" s="30"/>
      <c r="AA659" s="30"/>
      <c r="AB659" s="30"/>
      <c r="AC659" s="30"/>
      <c r="AD659" s="30"/>
      <c r="AE659" s="30"/>
      <c r="AF659" s="30"/>
      <c r="AG659" s="30"/>
      <c r="AH659" s="30"/>
      <c r="AI659" s="30"/>
      <c r="AJ659" s="30"/>
      <c r="AK659" s="30"/>
      <c r="AL659" s="30"/>
      <c r="AM659" s="30"/>
      <c r="AN659" s="30"/>
    </row>
    <row r="660" spans="1:40" x14ac:dyDescent="0.2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111"/>
      <c r="R660" s="30"/>
      <c r="S660" s="30"/>
      <c r="T660" s="30"/>
      <c r="U660" s="30"/>
      <c r="V660" s="30"/>
      <c r="W660" s="30"/>
      <c r="X660" s="30"/>
      <c r="Y660" s="30"/>
      <c r="Z660" s="30"/>
      <c r="AA660" s="30"/>
      <c r="AB660" s="30"/>
      <c r="AC660" s="30"/>
      <c r="AD660" s="30"/>
      <c r="AE660" s="30"/>
      <c r="AF660" s="30"/>
      <c r="AG660" s="30"/>
      <c r="AH660" s="30"/>
      <c r="AI660" s="30"/>
      <c r="AJ660" s="30"/>
      <c r="AK660" s="30"/>
      <c r="AL660" s="30"/>
      <c r="AM660" s="30"/>
      <c r="AN660" s="30"/>
    </row>
    <row r="661" spans="1:40" x14ac:dyDescent="0.2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111"/>
      <c r="R661" s="30"/>
      <c r="S661" s="30"/>
      <c r="T661" s="30"/>
      <c r="U661" s="30"/>
      <c r="V661" s="30"/>
      <c r="W661" s="30"/>
      <c r="X661" s="30"/>
      <c r="Y661" s="30"/>
      <c r="Z661" s="30"/>
      <c r="AA661" s="30"/>
      <c r="AB661" s="30"/>
      <c r="AC661" s="30"/>
      <c r="AD661" s="30"/>
      <c r="AE661" s="30"/>
      <c r="AF661" s="30"/>
      <c r="AG661" s="30"/>
      <c r="AH661" s="30"/>
      <c r="AI661" s="30"/>
      <c r="AJ661" s="30"/>
      <c r="AK661" s="30"/>
      <c r="AL661" s="30"/>
      <c r="AM661" s="30"/>
      <c r="AN661" s="30"/>
    </row>
    <row r="662" spans="1:40" x14ac:dyDescent="0.2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111"/>
      <c r="R662" s="30"/>
      <c r="S662" s="30"/>
      <c r="T662" s="30"/>
      <c r="U662" s="30"/>
      <c r="V662" s="30"/>
      <c r="W662" s="30"/>
      <c r="X662" s="30"/>
      <c r="Y662" s="30"/>
      <c r="Z662" s="30"/>
      <c r="AA662" s="30"/>
      <c r="AB662" s="30"/>
      <c r="AC662" s="30"/>
      <c r="AD662" s="30"/>
      <c r="AE662" s="30"/>
      <c r="AF662" s="30"/>
      <c r="AG662" s="30"/>
      <c r="AH662" s="30"/>
      <c r="AI662" s="30"/>
      <c r="AJ662" s="30"/>
      <c r="AK662" s="30"/>
      <c r="AL662" s="30"/>
      <c r="AM662" s="30"/>
      <c r="AN662" s="30"/>
    </row>
    <row r="663" spans="1:40" x14ac:dyDescent="0.2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111"/>
      <c r="R663" s="30"/>
      <c r="S663" s="30"/>
      <c r="T663" s="30"/>
      <c r="U663" s="30"/>
      <c r="V663" s="30"/>
      <c r="W663" s="30"/>
      <c r="X663" s="30"/>
      <c r="Y663" s="30"/>
      <c r="Z663" s="30"/>
      <c r="AA663" s="30"/>
      <c r="AB663" s="30"/>
      <c r="AC663" s="30"/>
      <c r="AD663" s="30"/>
      <c r="AE663" s="30"/>
      <c r="AF663" s="30"/>
      <c r="AG663" s="30"/>
      <c r="AH663" s="30"/>
      <c r="AI663" s="30"/>
      <c r="AJ663" s="30"/>
      <c r="AK663" s="30"/>
      <c r="AL663" s="30"/>
      <c r="AM663" s="30"/>
      <c r="AN663" s="30"/>
    </row>
    <row r="664" spans="1:40" x14ac:dyDescent="0.2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111"/>
      <c r="R664" s="30"/>
      <c r="S664" s="30"/>
      <c r="T664" s="30"/>
      <c r="U664" s="30"/>
      <c r="V664" s="30"/>
      <c r="W664" s="30"/>
      <c r="X664" s="30"/>
      <c r="Y664" s="30"/>
      <c r="Z664" s="30"/>
      <c r="AA664" s="30"/>
      <c r="AB664" s="30"/>
      <c r="AC664" s="30"/>
      <c r="AD664" s="30"/>
      <c r="AE664" s="30"/>
      <c r="AF664" s="30"/>
      <c r="AG664" s="30"/>
      <c r="AH664" s="30"/>
      <c r="AI664" s="30"/>
      <c r="AJ664" s="30"/>
      <c r="AK664" s="30"/>
      <c r="AL664" s="30"/>
      <c r="AM664" s="30"/>
      <c r="AN664" s="30"/>
    </row>
    <row r="665" spans="1:40" x14ac:dyDescent="0.2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111"/>
      <c r="R665" s="30"/>
      <c r="S665" s="30"/>
      <c r="T665" s="30"/>
      <c r="U665" s="30"/>
      <c r="V665" s="30"/>
      <c r="W665" s="30"/>
      <c r="X665" s="30"/>
      <c r="Y665" s="30"/>
      <c r="Z665" s="30"/>
      <c r="AA665" s="30"/>
      <c r="AB665" s="30"/>
      <c r="AC665" s="30"/>
      <c r="AD665" s="30"/>
      <c r="AE665" s="30"/>
      <c r="AF665" s="30"/>
      <c r="AG665" s="30"/>
      <c r="AH665" s="30"/>
      <c r="AI665" s="30"/>
      <c r="AJ665" s="30"/>
      <c r="AK665" s="30"/>
      <c r="AL665" s="30"/>
      <c r="AM665" s="30"/>
      <c r="AN665" s="30"/>
    </row>
    <row r="666" spans="1:40" x14ac:dyDescent="0.2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111"/>
      <c r="R666" s="30"/>
      <c r="S666" s="30"/>
      <c r="T666" s="30"/>
      <c r="U666" s="30"/>
      <c r="V666" s="30"/>
      <c r="W666" s="30"/>
      <c r="X666" s="30"/>
      <c r="Y666" s="30"/>
      <c r="Z666" s="30"/>
      <c r="AA666" s="30"/>
      <c r="AB666" s="30"/>
      <c r="AC666" s="30"/>
      <c r="AD666" s="30"/>
      <c r="AE666" s="30"/>
      <c r="AF666" s="30"/>
      <c r="AG666" s="30"/>
      <c r="AH666" s="30"/>
      <c r="AI666" s="30"/>
      <c r="AJ666" s="30"/>
      <c r="AK666" s="30"/>
      <c r="AL666" s="30"/>
      <c r="AM666" s="30"/>
      <c r="AN666" s="30"/>
    </row>
    <row r="667" spans="1:40" x14ac:dyDescent="0.2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111"/>
      <c r="R667" s="30"/>
      <c r="S667" s="30"/>
      <c r="T667" s="30"/>
      <c r="U667" s="30"/>
      <c r="V667" s="30"/>
      <c r="W667" s="30"/>
      <c r="X667" s="30"/>
      <c r="Y667" s="30"/>
      <c r="Z667" s="30"/>
      <c r="AA667" s="30"/>
      <c r="AB667" s="30"/>
      <c r="AC667" s="30"/>
      <c r="AD667" s="30"/>
      <c r="AE667" s="30"/>
      <c r="AF667" s="30"/>
      <c r="AG667" s="30"/>
      <c r="AH667" s="30"/>
      <c r="AI667" s="30"/>
      <c r="AJ667" s="30"/>
      <c r="AK667" s="30"/>
      <c r="AL667" s="30"/>
      <c r="AM667" s="30"/>
      <c r="AN667" s="30"/>
    </row>
    <row r="668" spans="1:40" x14ac:dyDescent="0.2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111"/>
      <c r="R668" s="30"/>
      <c r="S668" s="30"/>
      <c r="T668" s="30"/>
      <c r="U668" s="30"/>
      <c r="V668" s="30"/>
      <c r="W668" s="30"/>
      <c r="X668" s="30"/>
      <c r="Y668" s="30"/>
      <c r="Z668" s="30"/>
      <c r="AA668" s="30"/>
      <c r="AB668" s="30"/>
      <c r="AC668" s="30"/>
      <c r="AD668" s="30"/>
      <c r="AE668" s="30"/>
      <c r="AF668" s="30"/>
      <c r="AG668" s="30"/>
      <c r="AH668" s="30"/>
      <c r="AI668" s="30"/>
      <c r="AJ668" s="30"/>
      <c r="AK668" s="30"/>
      <c r="AL668" s="30"/>
      <c r="AM668" s="30"/>
      <c r="AN668" s="30"/>
    </row>
    <row r="669" spans="1:40" x14ac:dyDescent="0.2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111"/>
      <c r="R669" s="30"/>
      <c r="S669" s="30"/>
      <c r="T669" s="30"/>
      <c r="U669" s="30"/>
      <c r="V669" s="30"/>
      <c r="W669" s="30"/>
      <c r="X669" s="30"/>
      <c r="Y669" s="30"/>
      <c r="Z669" s="30"/>
      <c r="AA669" s="30"/>
      <c r="AB669" s="30"/>
      <c r="AC669" s="30"/>
      <c r="AD669" s="30"/>
      <c r="AE669" s="30"/>
      <c r="AF669" s="30"/>
      <c r="AG669" s="30"/>
      <c r="AH669" s="30"/>
      <c r="AI669" s="30"/>
      <c r="AJ669" s="30"/>
      <c r="AK669" s="30"/>
      <c r="AL669" s="30"/>
      <c r="AM669" s="30"/>
      <c r="AN669" s="30"/>
    </row>
    <row r="670" spans="1:40" x14ac:dyDescent="0.2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111"/>
      <c r="R670" s="30"/>
      <c r="S670" s="30"/>
      <c r="T670" s="30"/>
      <c r="U670" s="30"/>
      <c r="V670" s="30"/>
      <c r="W670" s="30"/>
      <c r="X670" s="30"/>
      <c r="Y670" s="30"/>
      <c r="Z670" s="30"/>
      <c r="AA670" s="30"/>
      <c r="AB670" s="30"/>
      <c r="AC670" s="30"/>
      <c r="AD670" s="30"/>
      <c r="AE670" s="30"/>
      <c r="AF670" s="30"/>
      <c r="AG670" s="30"/>
      <c r="AH670" s="30"/>
      <c r="AI670" s="30"/>
      <c r="AJ670" s="30"/>
      <c r="AK670" s="30"/>
      <c r="AL670" s="30"/>
      <c r="AM670" s="30"/>
      <c r="AN670" s="30"/>
    </row>
    <row r="671" spans="1:40" x14ac:dyDescent="0.2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111"/>
      <c r="R671" s="30"/>
      <c r="S671" s="30"/>
      <c r="T671" s="30"/>
      <c r="U671" s="30"/>
      <c r="V671" s="30"/>
      <c r="W671" s="30"/>
      <c r="X671" s="30"/>
      <c r="Y671" s="30"/>
      <c r="Z671" s="30"/>
      <c r="AA671" s="30"/>
      <c r="AB671" s="30"/>
      <c r="AC671" s="30"/>
      <c r="AD671" s="30"/>
      <c r="AE671" s="30"/>
      <c r="AF671" s="30"/>
      <c r="AG671" s="30"/>
      <c r="AH671" s="30"/>
      <c r="AI671" s="30"/>
      <c r="AJ671" s="30"/>
      <c r="AK671" s="30"/>
      <c r="AL671" s="30"/>
      <c r="AM671" s="30"/>
      <c r="AN671" s="30"/>
    </row>
    <row r="672" spans="1:40" x14ac:dyDescent="0.2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111"/>
      <c r="R672" s="30"/>
      <c r="S672" s="30"/>
      <c r="T672" s="30"/>
      <c r="U672" s="30"/>
      <c r="V672" s="30"/>
      <c r="W672" s="30"/>
      <c r="X672" s="30"/>
      <c r="Y672" s="30"/>
      <c r="Z672" s="30"/>
      <c r="AA672" s="30"/>
      <c r="AB672" s="30"/>
      <c r="AC672" s="30"/>
      <c r="AD672" s="30"/>
      <c r="AE672" s="30"/>
      <c r="AF672" s="30"/>
      <c r="AG672" s="30"/>
      <c r="AH672" s="30"/>
      <c r="AI672" s="30"/>
      <c r="AJ672" s="30"/>
      <c r="AK672" s="30"/>
      <c r="AL672" s="30"/>
      <c r="AM672" s="30"/>
      <c r="AN672" s="30"/>
    </row>
    <row r="673" spans="1:40" x14ac:dyDescent="0.2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111"/>
      <c r="R673" s="30"/>
      <c r="S673" s="30"/>
      <c r="T673" s="30"/>
      <c r="U673" s="30"/>
      <c r="V673" s="30"/>
      <c r="W673" s="30"/>
      <c r="X673" s="30"/>
      <c r="Y673" s="30"/>
      <c r="Z673" s="30"/>
      <c r="AA673" s="30"/>
      <c r="AB673" s="30"/>
      <c r="AC673" s="30"/>
      <c r="AD673" s="30"/>
      <c r="AE673" s="30"/>
      <c r="AF673" s="30"/>
      <c r="AG673" s="30"/>
      <c r="AH673" s="30"/>
      <c r="AI673" s="30"/>
      <c r="AJ673" s="30"/>
      <c r="AK673" s="30"/>
      <c r="AL673" s="30"/>
      <c r="AM673" s="30"/>
      <c r="AN673" s="30"/>
    </row>
    <row r="674" spans="1:40" x14ac:dyDescent="0.2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111"/>
      <c r="R674" s="30"/>
      <c r="S674" s="30"/>
      <c r="T674" s="30"/>
      <c r="U674" s="30"/>
      <c r="V674" s="30"/>
      <c r="W674" s="30"/>
      <c r="X674" s="30"/>
      <c r="Y674" s="30"/>
      <c r="Z674" s="30"/>
      <c r="AA674" s="30"/>
      <c r="AB674" s="30"/>
      <c r="AC674" s="30"/>
      <c r="AD674" s="30"/>
      <c r="AE674" s="30"/>
      <c r="AF674" s="30"/>
      <c r="AG674" s="30"/>
      <c r="AH674" s="30"/>
      <c r="AI674" s="30"/>
      <c r="AJ674" s="30"/>
      <c r="AK674" s="30"/>
      <c r="AL674" s="30"/>
      <c r="AM674" s="30"/>
      <c r="AN674" s="30"/>
    </row>
    <row r="675" spans="1:40" x14ac:dyDescent="0.2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111"/>
      <c r="R675" s="30"/>
      <c r="S675" s="30"/>
      <c r="T675" s="30"/>
      <c r="U675" s="30"/>
      <c r="V675" s="30"/>
      <c r="W675" s="30"/>
      <c r="X675" s="30"/>
      <c r="Y675" s="30"/>
      <c r="Z675" s="30"/>
      <c r="AA675" s="30"/>
      <c r="AB675" s="30"/>
      <c r="AC675" s="30"/>
      <c r="AD675" s="30"/>
      <c r="AE675" s="30"/>
      <c r="AF675" s="30"/>
      <c r="AG675" s="30"/>
      <c r="AH675" s="30"/>
      <c r="AI675" s="30"/>
      <c r="AJ675" s="30"/>
      <c r="AK675" s="30"/>
      <c r="AL675" s="30"/>
      <c r="AM675" s="30"/>
      <c r="AN675" s="30"/>
    </row>
    <row r="676" spans="1:40" x14ac:dyDescent="0.2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111"/>
      <c r="R676" s="30"/>
      <c r="S676" s="30"/>
      <c r="T676" s="30"/>
      <c r="U676" s="30"/>
      <c r="V676" s="30"/>
      <c r="W676" s="30"/>
      <c r="X676" s="30"/>
      <c r="Y676" s="30"/>
      <c r="Z676" s="30"/>
      <c r="AA676" s="30"/>
      <c r="AB676" s="30"/>
      <c r="AC676" s="30"/>
      <c r="AD676" s="30"/>
      <c r="AE676" s="30"/>
      <c r="AF676" s="30"/>
      <c r="AG676" s="30"/>
      <c r="AH676" s="30"/>
      <c r="AI676" s="30"/>
      <c r="AJ676" s="30"/>
      <c r="AK676" s="30"/>
      <c r="AL676" s="30"/>
      <c r="AM676" s="30"/>
      <c r="AN676" s="30"/>
    </row>
    <row r="677" spans="1:40" x14ac:dyDescent="0.2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111"/>
      <c r="R677" s="30"/>
      <c r="S677" s="30"/>
      <c r="T677" s="30"/>
      <c r="U677" s="30"/>
      <c r="V677" s="30"/>
      <c r="W677" s="30"/>
      <c r="X677" s="30"/>
      <c r="Y677" s="30"/>
      <c r="Z677" s="30"/>
      <c r="AA677" s="30"/>
      <c r="AB677" s="30"/>
      <c r="AC677" s="30"/>
      <c r="AD677" s="30"/>
      <c r="AE677" s="30"/>
      <c r="AF677" s="30"/>
      <c r="AG677" s="30"/>
      <c r="AH677" s="30"/>
      <c r="AI677" s="30"/>
      <c r="AJ677" s="30"/>
      <c r="AK677" s="30"/>
      <c r="AL677" s="30"/>
      <c r="AM677" s="30"/>
      <c r="AN677" s="30"/>
    </row>
    <row r="678" spans="1:40" x14ac:dyDescent="0.2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111"/>
      <c r="R678" s="30"/>
      <c r="S678" s="30"/>
      <c r="T678" s="30"/>
      <c r="U678" s="30"/>
      <c r="V678" s="30"/>
      <c r="W678" s="30"/>
      <c r="X678" s="30"/>
      <c r="Y678" s="30"/>
      <c r="Z678" s="30"/>
      <c r="AA678" s="30"/>
      <c r="AB678" s="30"/>
      <c r="AC678" s="30"/>
      <c r="AD678" s="30"/>
      <c r="AE678" s="30"/>
      <c r="AF678" s="30"/>
      <c r="AG678" s="30"/>
      <c r="AH678" s="30"/>
      <c r="AI678" s="30"/>
      <c r="AJ678" s="30"/>
      <c r="AK678" s="30"/>
      <c r="AL678" s="30"/>
      <c r="AM678" s="30"/>
      <c r="AN678" s="30"/>
    </row>
    <row r="679" spans="1:40" x14ac:dyDescent="0.2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111"/>
      <c r="R679" s="30"/>
      <c r="S679" s="30"/>
      <c r="T679" s="30"/>
      <c r="U679" s="30"/>
      <c r="V679" s="30"/>
      <c r="W679" s="30"/>
      <c r="X679" s="30"/>
      <c r="Y679" s="30"/>
      <c r="Z679" s="30"/>
      <c r="AA679" s="30"/>
      <c r="AB679" s="30"/>
      <c r="AC679" s="30"/>
      <c r="AD679" s="30"/>
      <c r="AE679" s="30"/>
      <c r="AF679" s="30"/>
      <c r="AG679" s="30"/>
      <c r="AH679" s="30"/>
      <c r="AI679" s="30"/>
      <c r="AJ679" s="30"/>
      <c r="AK679" s="30"/>
      <c r="AL679" s="30"/>
      <c r="AM679" s="30"/>
      <c r="AN679" s="30"/>
    </row>
    <row r="680" spans="1:40" x14ac:dyDescent="0.2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111"/>
      <c r="R680" s="30"/>
      <c r="S680" s="30"/>
      <c r="T680" s="30"/>
      <c r="U680" s="30"/>
      <c r="V680" s="30"/>
      <c r="W680" s="30"/>
      <c r="X680" s="30"/>
      <c r="Y680" s="30"/>
      <c r="Z680" s="30"/>
      <c r="AA680" s="30"/>
      <c r="AB680" s="30"/>
      <c r="AC680" s="30"/>
      <c r="AD680" s="30"/>
      <c r="AE680" s="30"/>
      <c r="AF680" s="30"/>
      <c r="AG680" s="30"/>
      <c r="AH680" s="30"/>
      <c r="AI680" s="30"/>
      <c r="AJ680" s="30"/>
      <c r="AK680" s="30"/>
      <c r="AL680" s="30"/>
      <c r="AM680" s="30"/>
      <c r="AN680" s="30"/>
    </row>
    <row r="681" spans="1:40" x14ac:dyDescent="0.2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111"/>
      <c r="R681" s="30"/>
      <c r="S681" s="30"/>
      <c r="T681" s="30"/>
      <c r="U681" s="30"/>
      <c r="V681" s="30"/>
      <c r="W681" s="30"/>
      <c r="X681" s="30"/>
      <c r="Y681" s="30"/>
      <c r="Z681" s="30"/>
      <c r="AA681" s="30"/>
      <c r="AB681" s="30"/>
      <c r="AC681" s="30"/>
      <c r="AD681" s="30"/>
      <c r="AE681" s="30"/>
      <c r="AF681" s="30"/>
      <c r="AG681" s="30"/>
      <c r="AH681" s="30"/>
      <c r="AI681" s="30"/>
      <c r="AJ681" s="30"/>
      <c r="AK681" s="30"/>
      <c r="AL681" s="30"/>
      <c r="AM681" s="30"/>
      <c r="AN681" s="30"/>
    </row>
    <row r="682" spans="1:40" x14ac:dyDescent="0.2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111"/>
      <c r="R682" s="30"/>
      <c r="S682" s="30"/>
      <c r="T682" s="30"/>
      <c r="U682" s="30"/>
      <c r="V682" s="30"/>
      <c r="W682" s="30"/>
      <c r="X682" s="30"/>
      <c r="Y682" s="30"/>
      <c r="Z682" s="30"/>
      <c r="AA682" s="30"/>
      <c r="AB682" s="30"/>
      <c r="AC682" s="30"/>
      <c r="AD682" s="30"/>
      <c r="AE682" s="30"/>
      <c r="AF682" s="30"/>
      <c r="AG682" s="30"/>
      <c r="AH682" s="30"/>
      <c r="AI682" s="30"/>
      <c r="AJ682" s="30"/>
      <c r="AK682" s="30"/>
      <c r="AL682" s="30"/>
      <c r="AM682" s="30"/>
      <c r="AN682" s="30"/>
    </row>
    <row r="683" spans="1:40" x14ac:dyDescent="0.2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111"/>
      <c r="R683" s="30"/>
      <c r="S683" s="30"/>
      <c r="T683" s="30"/>
      <c r="U683" s="30"/>
      <c r="V683" s="30"/>
      <c r="W683" s="30"/>
      <c r="X683" s="30"/>
      <c r="Y683" s="30"/>
      <c r="Z683" s="30"/>
      <c r="AA683" s="30"/>
      <c r="AB683" s="30"/>
      <c r="AC683" s="30"/>
      <c r="AD683" s="30"/>
      <c r="AE683" s="30"/>
      <c r="AF683" s="30"/>
      <c r="AG683" s="30"/>
      <c r="AH683" s="30"/>
      <c r="AI683" s="30"/>
      <c r="AJ683" s="30"/>
      <c r="AK683" s="30"/>
      <c r="AL683" s="30"/>
      <c r="AM683" s="30"/>
      <c r="AN683" s="30"/>
    </row>
    <row r="684" spans="1:40" x14ac:dyDescent="0.2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111"/>
      <c r="R684" s="30"/>
      <c r="S684" s="30"/>
      <c r="T684" s="30"/>
      <c r="U684" s="30"/>
      <c r="V684" s="30"/>
      <c r="W684" s="30"/>
      <c r="X684" s="30"/>
      <c r="Y684" s="30"/>
      <c r="Z684" s="30"/>
      <c r="AA684" s="30"/>
      <c r="AB684" s="30"/>
      <c r="AC684" s="30"/>
      <c r="AD684" s="30"/>
      <c r="AE684" s="30"/>
      <c r="AF684" s="30"/>
      <c r="AG684" s="30"/>
      <c r="AH684" s="30"/>
      <c r="AI684" s="30"/>
      <c r="AJ684" s="30"/>
      <c r="AK684" s="30"/>
      <c r="AL684" s="30"/>
      <c r="AM684" s="30"/>
      <c r="AN684" s="30"/>
    </row>
    <row r="685" spans="1:40" x14ac:dyDescent="0.2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111"/>
      <c r="R685" s="30"/>
      <c r="S685" s="30"/>
      <c r="T685" s="30"/>
      <c r="U685" s="30"/>
      <c r="V685" s="30"/>
      <c r="W685" s="30"/>
      <c r="X685" s="30"/>
      <c r="Y685" s="30"/>
      <c r="Z685" s="30"/>
      <c r="AA685" s="30"/>
      <c r="AB685" s="30"/>
      <c r="AC685" s="30"/>
      <c r="AD685" s="30"/>
      <c r="AE685" s="30"/>
      <c r="AF685" s="30"/>
      <c r="AG685" s="30"/>
      <c r="AH685" s="30"/>
      <c r="AI685" s="30"/>
      <c r="AJ685" s="30"/>
      <c r="AK685" s="30"/>
      <c r="AL685" s="30"/>
      <c r="AM685" s="30"/>
      <c r="AN685" s="30"/>
    </row>
    <row r="686" spans="1:40" x14ac:dyDescent="0.2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111"/>
      <c r="R686" s="30"/>
      <c r="S686" s="30"/>
      <c r="T686" s="30"/>
      <c r="U686" s="30"/>
      <c r="V686" s="30"/>
      <c r="W686" s="30"/>
      <c r="X686" s="30"/>
      <c r="Y686" s="30"/>
      <c r="Z686" s="30"/>
      <c r="AA686" s="30"/>
      <c r="AB686" s="30"/>
      <c r="AC686" s="30"/>
      <c r="AD686" s="30"/>
      <c r="AE686" s="30"/>
      <c r="AF686" s="30"/>
      <c r="AG686" s="30"/>
      <c r="AH686" s="30"/>
      <c r="AI686" s="30"/>
      <c r="AJ686" s="30"/>
      <c r="AK686" s="30"/>
      <c r="AL686" s="30"/>
      <c r="AM686" s="30"/>
      <c r="AN686" s="30"/>
    </row>
    <row r="687" spans="1:40" x14ac:dyDescent="0.2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111"/>
      <c r="R687" s="30"/>
      <c r="S687" s="30"/>
      <c r="T687" s="30"/>
      <c r="U687" s="30"/>
      <c r="V687" s="30"/>
      <c r="W687" s="30"/>
      <c r="X687" s="30"/>
      <c r="Y687" s="30"/>
      <c r="Z687" s="30"/>
      <c r="AA687" s="30"/>
      <c r="AB687" s="30"/>
      <c r="AC687" s="30"/>
      <c r="AD687" s="30"/>
      <c r="AE687" s="30"/>
      <c r="AF687" s="30"/>
      <c r="AG687" s="30"/>
      <c r="AH687" s="30"/>
      <c r="AI687" s="30"/>
      <c r="AJ687" s="30"/>
      <c r="AK687" s="30"/>
      <c r="AL687" s="30"/>
      <c r="AM687" s="30"/>
      <c r="AN687" s="30"/>
    </row>
    <row r="688" spans="1:40" x14ac:dyDescent="0.2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111"/>
      <c r="R688" s="30"/>
      <c r="S688" s="30"/>
      <c r="T688" s="30"/>
      <c r="U688" s="30"/>
      <c r="V688" s="30"/>
      <c r="W688" s="30"/>
      <c r="X688" s="30"/>
      <c r="Y688" s="30"/>
      <c r="Z688" s="30"/>
      <c r="AA688" s="30"/>
      <c r="AB688" s="30"/>
      <c r="AC688" s="30"/>
      <c r="AD688" s="30"/>
      <c r="AE688" s="30"/>
      <c r="AF688" s="30"/>
      <c r="AG688" s="30"/>
      <c r="AH688" s="30"/>
      <c r="AI688" s="30"/>
      <c r="AJ688" s="30"/>
      <c r="AK688" s="30"/>
      <c r="AL688" s="30"/>
      <c r="AM688" s="30"/>
      <c r="AN688" s="30"/>
    </row>
    <row r="689" spans="1:40" x14ac:dyDescent="0.2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111"/>
      <c r="R689" s="30"/>
      <c r="S689" s="30"/>
      <c r="T689" s="30"/>
      <c r="U689" s="30"/>
      <c r="V689" s="30"/>
      <c r="W689" s="30"/>
      <c r="X689" s="30"/>
      <c r="Y689" s="30"/>
      <c r="Z689" s="30"/>
      <c r="AA689" s="30"/>
      <c r="AB689" s="30"/>
      <c r="AC689" s="30"/>
      <c r="AD689" s="30"/>
      <c r="AE689" s="30"/>
      <c r="AF689" s="30"/>
      <c r="AG689" s="30"/>
      <c r="AH689" s="30"/>
      <c r="AI689" s="30"/>
      <c r="AJ689" s="30"/>
      <c r="AK689" s="30"/>
      <c r="AL689" s="30"/>
      <c r="AM689" s="30"/>
      <c r="AN689" s="30"/>
    </row>
    <row r="690" spans="1:40" x14ac:dyDescent="0.2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111"/>
      <c r="R690" s="30"/>
      <c r="S690" s="30"/>
      <c r="T690" s="30"/>
      <c r="U690" s="30"/>
      <c r="V690" s="30"/>
      <c r="W690" s="30"/>
      <c r="X690" s="30"/>
      <c r="Y690" s="30"/>
      <c r="Z690" s="30"/>
      <c r="AA690" s="30"/>
      <c r="AB690" s="30"/>
      <c r="AC690" s="30"/>
      <c r="AD690" s="30"/>
      <c r="AE690" s="30"/>
      <c r="AF690" s="30"/>
      <c r="AG690" s="30"/>
      <c r="AH690" s="30"/>
      <c r="AI690" s="30"/>
      <c r="AJ690" s="30"/>
      <c r="AK690" s="30"/>
      <c r="AL690" s="30"/>
      <c r="AM690" s="30"/>
      <c r="AN690" s="30"/>
    </row>
    <row r="691" spans="1:40" x14ac:dyDescent="0.2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111"/>
      <c r="R691" s="30"/>
      <c r="S691" s="30"/>
      <c r="T691" s="30"/>
      <c r="U691" s="30"/>
      <c r="V691" s="30"/>
      <c r="W691" s="30"/>
      <c r="X691" s="30"/>
      <c r="Y691" s="30"/>
      <c r="Z691" s="30"/>
      <c r="AA691" s="30"/>
      <c r="AB691" s="30"/>
      <c r="AC691" s="30"/>
      <c r="AD691" s="30"/>
      <c r="AE691" s="30"/>
      <c r="AF691" s="30"/>
      <c r="AG691" s="30"/>
      <c r="AH691" s="30"/>
      <c r="AI691" s="30"/>
      <c r="AJ691" s="30"/>
      <c r="AK691" s="30"/>
      <c r="AL691" s="30"/>
      <c r="AM691" s="30"/>
      <c r="AN691" s="30"/>
    </row>
    <row r="692" spans="1:40" x14ac:dyDescent="0.2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111"/>
      <c r="R692" s="30"/>
      <c r="S692" s="30"/>
      <c r="T692" s="30"/>
      <c r="U692" s="30"/>
      <c r="V692" s="30"/>
      <c r="W692" s="30"/>
      <c r="X692" s="30"/>
      <c r="Y692" s="30"/>
      <c r="Z692" s="30"/>
      <c r="AA692" s="30"/>
      <c r="AB692" s="30"/>
      <c r="AC692" s="30"/>
      <c r="AD692" s="30"/>
      <c r="AE692" s="30"/>
      <c r="AF692" s="30"/>
      <c r="AG692" s="30"/>
      <c r="AH692" s="30"/>
      <c r="AI692" s="30"/>
      <c r="AJ692" s="30"/>
      <c r="AK692" s="30"/>
      <c r="AL692" s="30"/>
      <c r="AM692" s="30"/>
      <c r="AN692" s="30"/>
    </row>
    <row r="693" spans="1:40" x14ac:dyDescent="0.2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111"/>
      <c r="R693" s="30"/>
      <c r="S693" s="30"/>
      <c r="T693" s="30"/>
      <c r="U693" s="30"/>
      <c r="V693" s="30"/>
      <c r="W693" s="30"/>
      <c r="X693" s="30"/>
      <c r="Y693" s="30"/>
      <c r="Z693" s="30"/>
      <c r="AA693" s="30"/>
      <c r="AB693" s="30"/>
      <c r="AC693" s="30"/>
      <c r="AD693" s="30"/>
      <c r="AE693" s="30"/>
      <c r="AF693" s="30"/>
      <c r="AG693" s="30"/>
      <c r="AH693" s="30"/>
      <c r="AI693" s="30"/>
      <c r="AJ693" s="30"/>
      <c r="AK693" s="30"/>
      <c r="AL693" s="30"/>
      <c r="AM693" s="30"/>
      <c r="AN693" s="30"/>
    </row>
    <row r="694" spans="1:40" x14ac:dyDescent="0.2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111"/>
      <c r="R694" s="30"/>
      <c r="S694" s="30"/>
      <c r="T694" s="30"/>
      <c r="U694" s="30"/>
      <c r="V694" s="30"/>
      <c r="W694" s="30"/>
      <c r="X694" s="30"/>
      <c r="Y694" s="30"/>
      <c r="Z694" s="30"/>
      <c r="AA694" s="30"/>
      <c r="AB694" s="30"/>
      <c r="AC694" s="30"/>
      <c r="AD694" s="30"/>
      <c r="AE694" s="30"/>
      <c r="AF694" s="30"/>
      <c r="AG694" s="30"/>
      <c r="AH694" s="30"/>
      <c r="AI694" s="30"/>
      <c r="AJ694" s="30"/>
      <c r="AK694" s="30"/>
      <c r="AL694" s="30"/>
      <c r="AM694" s="30"/>
      <c r="AN694" s="30"/>
    </row>
    <row r="695" spans="1:40" x14ac:dyDescent="0.2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111"/>
      <c r="R695" s="30"/>
      <c r="S695" s="30"/>
      <c r="T695" s="30"/>
      <c r="U695" s="30"/>
      <c r="V695" s="30"/>
      <c r="W695" s="30"/>
      <c r="X695" s="30"/>
      <c r="Y695" s="30"/>
      <c r="Z695" s="30"/>
      <c r="AA695" s="30"/>
      <c r="AB695" s="30"/>
      <c r="AC695" s="30"/>
      <c r="AD695" s="30"/>
      <c r="AE695" s="30"/>
      <c r="AF695" s="30"/>
      <c r="AG695" s="30"/>
      <c r="AH695" s="30"/>
      <c r="AI695" s="30"/>
      <c r="AJ695" s="30"/>
      <c r="AK695" s="30"/>
      <c r="AL695" s="30"/>
      <c r="AM695" s="30"/>
      <c r="AN695" s="30"/>
    </row>
    <row r="696" spans="1:40" x14ac:dyDescent="0.2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111"/>
      <c r="R696" s="30"/>
      <c r="S696" s="30"/>
      <c r="T696" s="30"/>
      <c r="U696" s="30"/>
      <c r="V696" s="30"/>
      <c r="W696" s="30"/>
      <c r="X696" s="30"/>
      <c r="Y696" s="30"/>
      <c r="Z696" s="30"/>
      <c r="AA696" s="30"/>
      <c r="AB696" s="30"/>
      <c r="AC696" s="30"/>
      <c r="AD696" s="30"/>
      <c r="AE696" s="30"/>
      <c r="AF696" s="30"/>
      <c r="AG696" s="30"/>
      <c r="AH696" s="30"/>
      <c r="AI696" s="30"/>
      <c r="AJ696" s="30"/>
      <c r="AK696" s="30"/>
      <c r="AL696" s="30"/>
      <c r="AM696" s="30"/>
      <c r="AN696" s="30"/>
    </row>
    <row r="697" spans="1:40" x14ac:dyDescent="0.2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111"/>
      <c r="R697" s="30"/>
      <c r="S697" s="30"/>
      <c r="T697" s="30"/>
      <c r="U697" s="30"/>
      <c r="V697" s="30"/>
      <c r="W697" s="30"/>
      <c r="X697" s="30"/>
      <c r="Y697" s="30"/>
      <c r="Z697" s="30"/>
      <c r="AA697" s="30"/>
      <c r="AB697" s="30"/>
      <c r="AC697" s="30"/>
      <c r="AD697" s="30"/>
      <c r="AE697" s="30"/>
      <c r="AF697" s="30"/>
      <c r="AG697" s="30"/>
      <c r="AH697" s="30"/>
      <c r="AI697" s="30"/>
      <c r="AJ697" s="30"/>
      <c r="AK697" s="30"/>
      <c r="AL697" s="30"/>
      <c r="AM697" s="30"/>
      <c r="AN697" s="30"/>
    </row>
    <row r="698" spans="1:40" x14ac:dyDescent="0.2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111"/>
      <c r="R698" s="30"/>
      <c r="S698" s="30"/>
      <c r="T698" s="30"/>
      <c r="U698" s="30"/>
      <c r="V698" s="30"/>
      <c r="W698" s="30"/>
      <c r="X698" s="30"/>
      <c r="Y698" s="30"/>
      <c r="Z698" s="30"/>
      <c r="AA698" s="30"/>
      <c r="AB698" s="30"/>
      <c r="AC698" s="30"/>
      <c r="AD698" s="30"/>
      <c r="AE698" s="30"/>
      <c r="AF698" s="30"/>
      <c r="AG698" s="30"/>
      <c r="AH698" s="30"/>
      <c r="AI698" s="30"/>
      <c r="AJ698" s="30"/>
      <c r="AK698" s="30"/>
      <c r="AL698" s="30"/>
      <c r="AM698" s="30"/>
      <c r="AN698" s="30"/>
    </row>
    <row r="699" spans="1:40" x14ac:dyDescent="0.2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111"/>
      <c r="R699" s="30"/>
      <c r="S699" s="30"/>
      <c r="T699" s="30"/>
      <c r="U699" s="30"/>
      <c r="V699" s="30"/>
      <c r="W699" s="30"/>
      <c r="X699" s="30"/>
      <c r="Y699" s="30"/>
      <c r="Z699" s="30"/>
      <c r="AA699" s="30"/>
      <c r="AB699" s="30"/>
      <c r="AC699" s="30"/>
      <c r="AD699" s="30"/>
      <c r="AE699" s="30"/>
      <c r="AF699" s="30"/>
      <c r="AG699" s="30"/>
      <c r="AH699" s="30"/>
      <c r="AI699" s="30"/>
      <c r="AJ699" s="30"/>
      <c r="AK699" s="30"/>
      <c r="AL699" s="30"/>
      <c r="AM699" s="30"/>
      <c r="AN699" s="30"/>
    </row>
    <row r="700" spans="1:40" x14ac:dyDescent="0.2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111"/>
      <c r="R700" s="30"/>
      <c r="S700" s="30"/>
      <c r="T700" s="30"/>
      <c r="U700" s="30"/>
      <c r="V700" s="30"/>
      <c r="W700" s="30"/>
      <c r="X700" s="30"/>
      <c r="Y700" s="30"/>
      <c r="Z700" s="30"/>
      <c r="AA700" s="30"/>
      <c r="AB700" s="30"/>
      <c r="AC700" s="30"/>
      <c r="AD700" s="30"/>
      <c r="AE700" s="30"/>
      <c r="AF700" s="30"/>
      <c r="AG700" s="30"/>
      <c r="AH700" s="30"/>
      <c r="AI700" s="30"/>
      <c r="AJ700" s="30"/>
      <c r="AK700" s="30"/>
      <c r="AL700" s="30"/>
      <c r="AM700" s="30"/>
      <c r="AN700" s="30"/>
    </row>
    <row r="701" spans="1:40" x14ac:dyDescent="0.2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111"/>
      <c r="R701" s="30"/>
      <c r="S701" s="30"/>
      <c r="T701" s="30"/>
      <c r="U701" s="30"/>
      <c r="V701" s="30"/>
      <c r="W701" s="30"/>
      <c r="X701" s="30"/>
      <c r="Y701" s="30"/>
      <c r="Z701" s="30"/>
      <c r="AA701" s="30"/>
      <c r="AB701" s="30"/>
      <c r="AC701" s="30"/>
      <c r="AD701" s="30"/>
      <c r="AE701" s="30"/>
      <c r="AF701" s="30"/>
      <c r="AG701" s="30"/>
      <c r="AH701" s="30"/>
      <c r="AI701" s="30"/>
      <c r="AJ701" s="30"/>
      <c r="AK701" s="30"/>
      <c r="AL701" s="30"/>
      <c r="AM701" s="30"/>
      <c r="AN701" s="30"/>
    </row>
    <row r="702" spans="1:40" x14ac:dyDescent="0.2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111"/>
      <c r="R702" s="30"/>
      <c r="S702" s="30"/>
      <c r="T702" s="30"/>
      <c r="U702" s="30"/>
      <c r="V702" s="30"/>
      <c r="W702" s="30"/>
      <c r="X702" s="30"/>
      <c r="Y702" s="30"/>
      <c r="Z702" s="30"/>
      <c r="AA702" s="30"/>
      <c r="AB702" s="30"/>
      <c r="AC702" s="30"/>
      <c r="AD702" s="30"/>
      <c r="AE702" s="30"/>
      <c r="AF702" s="30"/>
      <c r="AG702" s="30"/>
      <c r="AH702" s="30"/>
      <c r="AI702" s="30"/>
      <c r="AJ702" s="30"/>
      <c r="AK702" s="30"/>
      <c r="AL702" s="30"/>
      <c r="AM702" s="30"/>
      <c r="AN702" s="30"/>
    </row>
    <row r="703" spans="1:40" x14ac:dyDescent="0.2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111"/>
      <c r="R703" s="30"/>
      <c r="S703" s="30"/>
      <c r="T703" s="30"/>
      <c r="U703" s="30"/>
      <c r="V703" s="30"/>
      <c r="W703" s="30"/>
      <c r="X703" s="30"/>
      <c r="Y703" s="30"/>
      <c r="Z703" s="30"/>
      <c r="AA703" s="30"/>
      <c r="AB703" s="30"/>
      <c r="AC703" s="30"/>
      <c r="AD703" s="30"/>
      <c r="AE703" s="30"/>
      <c r="AF703" s="30"/>
      <c r="AG703" s="30"/>
      <c r="AH703" s="30"/>
      <c r="AI703" s="30"/>
      <c r="AJ703" s="30"/>
      <c r="AK703" s="30"/>
      <c r="AL703" s="30"/>
      <c r="AM703" s="30"/>
      <c r="AN703" s="30"/>
    </row>
    <row r="704" spans="1:40" x14ac:dyDescent="0.2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111"/>
      <c r="R704" s="30"/>
      <c r="S704" s="30"/>
      <c r="T704" s="30"/>
      <c r="U704" s="30"/>
      <c r="V704" s="30"/>
      <c r="W704" s="30"/>
      <c r="X704" s="30"/>
      <c r="Y704" s="30"/>
      <c r="Z704" s="30"/>
      <c r="AA704" s="30"/>
      <c r="AB704" s="30"/>
      <c r="AC704" s="30"/>
      <c r="AD704" s="30"/>
      <c r="AE704" s="30"/>
      <c r="AF704" s="30"/>
      <c r="AG704" s="30"/>
      <c r="AH704" s="30"/>
      <c r="AI704" s="30"/>
      <c r="AJ704" s="30"/>
      <c r="AK704" s="30"/>
      <c r="AL704" s="30"/>
      <c r="AM704" s="30"/>
      <c r="AN704" s="30"/>
    </row>
    <row r="705" spans="1:40" x14ac:dyDescent="0.2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111"/>
      <c r="R705" s="30"/>
      <c r="S705" s="30"/>
      <c r="T705" s="30"/>
      <c r="U705" s="30"/>
      <c r="V705" s="30"/>
      <c r="W705" s="30"/>
      <c r="X705" s="30"/>
      <c r="Y705" s="30"/>
      <c r="Z705" s="30"/>
      <c r="AA705" s="30"/>
      <c r="AB705" s="30"/>
      <c r="AC705" s="30"/>
      <c r="AD705" s="30"/>
      <c r="AE705" s="30"/>
      <c r="AF705" s="30"/>
      <c r="AG705" s="30"/>
      <c r="AH705" s="30"/>
      <c r="AI705" s="30"/>
      <c r="AJ705" s="30"/>
      <c r="AK705" s="30"/>
      <c r="AL705" s="30"/>
      <c r="AM705" s="30"/>
      <c r="AN705" s="30"/>
    </row>
    <row r="706" spans="1:40" x14ac:dyDescent="0.2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111"/>
      <c r="R706" s="30"/>
      <c r="S706" s="30"/>
      <c r="T706" s="30"/>
      <c r="U706" s="30"/>
      <c r="V706" s="30"/>
      <c r="W706" s="30"/>
      <c r="X706" s="30"/>
      <c r="Y706" s="30"/>
      <c r="Z706" s="30"/>
      <c r="AA706" s="30"/>
      <c r="AB706" s="30"/>
      <c r="AC706" s="30"/>
      <c r="AD706" s="30"/>
      <c r="AE706" s="30"/>
      <c r="AF706" s="30"/>
      <c r="AG706" s="30"/>
      <c r="AH706" s="30"/>
      <c r="AI706" s="30"/>
      <c r="AJ706" s="30"/>
      <c r="AK706" s="30"/>
      <c r="AL706" s="30"/>
      <c r="AM706" s="30"/>
      <c r="AN706" s="30"/>
    </row>
    <row r="707" spans="1:40" x14ac:dyDescent="0.2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111"/>
      <c r="R707" s="30"/>
      <c r="S707" s="30"/>
      <c r="T707" s="30"/>
      <c r="U707" s="30"/>
      <c r="V707" s="30"/>
      <c r="W707" s="30"/>
      <c r="X707" s="30"/>
      <c r="Y707" s="30"/>
      <c r="Z707" s="30"/>
      <c r="AA707" s="30"/>
      <c r="AB707" s="30"/>
      <c r="AC707" s="30"/>
      <c r="AD707" s="30"/>
      <c r="AE707" s="30"/>
      <c r="AF707" s="30"/>
      <c r="AG707" s="30"/>
      <c r="AH707" s="30"/>
      <c r="AI707" s="30"/>
      <c r="AJ707" s="30"/>
      <c r="AK707" s="30"/>
      <c r="AL707" s="30"/>
      <c r="AM707" s="30"/>
      <c r="AN707" s="30"/>
    </row>
    <row r="708" spans="1:40" x14ac:dyDescent="0.2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111"/>
      <c r="R708" s="30"/>
      <c r="S708" s="30"/>
      <c r="T708" s="30"/>
      <c r="U708" s="30"/>
      <c r="V708" s="30"/>
      <c r="W708" s="30"/>
      <c r="X708" s="30"/>
      <c r="Y708" s="30"/>
      <c r="Z708" s="30"/>
      <c r="AA708" s="30"/>
      <c r="AB708" s="30"/>
      <c r="AC708" s="30"/>
      <c r="AD708" s="30"/>
      <c r="AE708" s="30"/>
      <c r="AF708" s="30"/>
      <c r="AG708" s="30"/>
      <c r="AH708" s="30"/>
      <c r="AI708" s="30"/>
      <c r="AJ708" s="30"/>
      <c r="AK708" s="30"/>
      <c r="AL708" s="30"/>
      <c r="AM708" s="30"/>
      <c r="AN708" s="30"/>
    </row>
    <row r="709" spans="1:40" x14ac:dyDescent="0.2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111"/>
      <c r="R709" s="30"/>
      <c r="S709" s="30"/>
      <c r="T709" s="30"/>
      <c r="U709" s="30"/>
      <c r="V709" s="30"/>
      <c r="W709" s="30"/>
      <c r="X709" s="30"/>
      <c r="Y709" s="30"/>
      <c r="Z709" s="30"/>
      <c r="AA709" s="30"/>
      <c r="AB709" s="30"/>
      <c r="AC709" s="30"/>
      <c r="AD709" s="30"/>
      <c r="AE709" s="30"/>
      <c r="AF709" s="30"/>
      <c r="AG709" s="30"/>
      <c r="AH709" s="30"/>
      <c r="AI709" s="30"/>
      <c r="AJ709" s="30"/>
      <c r="AK709" s="30"/>
      <c r="AL709" s="30"/>
      <c r="AM709" s="30"/>
      <c r="AN709" s="30"/>
    </row>
    <row r="710" spans="1:40" x14ac:dyDescent="0.2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111"/>
      <c r="R710" s="30"/>
      <c r="S710" s="30"/>
      <c r="T710" s="30"/>
      <c r="U710" s="30"/>
      <c r="V710" s="30"/>
      <c r="W710" s="30"/>
      <c r="X710" s="30"/>
      <c r="Y710" s="30"/>
      <c r="Z710" s="30"/>
      <c r="AA710" s="30"/>
      <c r="AB710" s="30"/>
      <c r="AC710" s="30"/>
      <c r="AD710" s="30"/>
      <c r="AE710" s="30"/>
      <c r="AF710" s="30"/>
      <c r="AG710" s="30"/>
      <c r="AH710" s="30"/>
      <c r="AI710" s="30"/>
      <c r="AJ710" s="30"/>
      <c r="AK710" s="30"/>
      <c r="AL710" s="30"/>
      <c r="AM710" s="30"/>
      <c r="AN710" s="30"/>
    </row>
    <row r="711" spans="1:40" x14ac:dyDescent="0.2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111"/>
      <c r="R711" s="30"/>
      <c r="S711" s="30"/>
      <c r="T711" s="30"/>
      <c r="U711" s="30"/>
      <c r="V711" s="30"/>
      <c r="W711" s="30"/>
      <c r="X711" s="30"/>
      <c r="Y711" s="30"/>
      <c r="Z711" s="30"/>
      <c r="AA711" s="30"/>
      <c r="AB711" s="30"/>
      <c r="AC711" s="30"/>
      <c r="AD711" s="30"/>
      <c r="AE711" s="30"/>
      <c r="AF711" s="30"/>
      <c r="AG711" s="30"/>
      <c r="AH711" s="30"/>
      <c r="AI711" s="30"/>
      <c r="AJ711" s="30"/>
      <c r="AK711" s="30"/>
      <c r="AL711" s="30"/>
      <c r="AM711" s="30"/>
      <c r="AN711" s="30"/>
    </row>
    <row r="712" spans="1:40" x14ac:dyDescent="0.2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111"/>
      <c r="R712" s="30"/>
      <c r="S712" s="30"/>
      <c r="T712" s="30"/>
      <c r="U712" s="30"/>
      <c r="V712" s="30"/>
      <c r="W712" s="30"/>
      <c r="X712" s="30"/>
      <c r="Y712" s="30"/>
      <c r="Z712" s="30"/>
      <c r="AA712" s="30"/>
      <c r="AB712" s="30"/>
      <c r="AC712" s="30"/>
      <c r="AD712" s="30"/>
      <c r="AE712" s="30"/>
      <c r="AF712" s="30"/>
      <c r="AG712" s="30"/>
      <c r="AH712" s="30"/>
      <c r="AI712" s="30"/>
      <c r="AJ712" s="30"/>
      <c r="AK712" s="30"/>
      <c r="AL712" s="30"/>
      <c r="AM712" s="30"/>
      <c r="AN712" s="30"/>
    </row>
    <row r="713" spans="1:40" x14ac:dyDescent="0.2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111"/>
      <c r="R713" s="30"/>
      <c r="S713" s="30"/>
      <c r="T713" s="30"/>
      <c r="U713" s="30"/>
      <c r="V713" s="30"/>
      <c r="W713" s="30"/>
      <c r="X713" s="30"/>
      <c r="Y713" s="30"/>
      <c r="Z713" s="30"/>
      <c r="AA713" s="30"/>
      <c r="AB713" s="30"/>
      <c r="AC713" s="30"/>
      <c r="AD713" s="30"/>
      <c r="AE713" s="30"/>
      <c r="AF713" s="30"/>
      <c r="AG713" s="30"/>
      <c r="AH713" s="30"/>
      <c r="AI713" s="30"/>
      <c r="AJ713" s="30"/>
      <c r="AK713" s="30"/>
      <c r="AL713" s="30"/>
      <c r="AM713" s="30"/>
      <c r="AN713" s="30"/>
    </row>
    <row r="714" spans="1:40" x14ac:dyDescent="0.2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111"/>
      <c r="R714" s="30"/>
      <c r="S714" s="30"/>
      <c r="T714" s="30"/>
      <c r="U714" s="30"/>
      <c r="V714" s="30"/>
      <c r="W714" s="30"/>
      <c r="X714" s="30"/>
      <c r="Y714" s="30"/>
      <c r="Z714" s="30"/>
      <c r="AA714" s="30"/>
      <c r="AB714" s="30"/>
      <c r="AC714" s="30"/>
      <c r="AD714" s="30"/>
      <c r="AE714" s="30"/>
      <c r="AF714" s="30"/>
      <c r="AG714" s="30"/>
      <c r="AH714" s="30"/>
      <c r="AI714" s="30"/>
      <c r="AJ714" s="30"/>
      <c r="AK714" s="30"/>
      <c r="AL714" s="30"/>
      <c r="AM714" s="30"/>
      <c r="AN714" s="30"/>
    </row>
    <row r="715" spans="1:40" x14ac:dyDescent="0.2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111"/>
      <c r="R715" s="30"/>
      <c r="S715" s="30"/>
      <c r="T715" s="30"/>
      <c r="U715" s="30"/>
      <c r="V715" s="30"/>
      <c r="W715" s="30"/>
      <c r="X715" s="30"/>
      <c r="Y715" s="30"/>
      <c r="Z715" s="30"/>
      <c r="AA715" s="30"/>
      <c r="AB715" s="30"/>
      <c r="AC715" s="30"/>
      <c r="AD715" s="30"/>
      <c r="AE715" s="30"/>
      <c r="AF715" s="30"/>
      <c r="AG715" s="30"/>
      <c r="AH715" s="30"/>
      <c r="AI715" s="30"/>
      <c r="AJ715" s="30"/>
      <c r="AK715" s="30"/>
      <c r="AL715" s="30"/>
      <c r="AM715" s="30"/>
      <c r="AN715" s="30"/>
    </row>
    <row r="716" spans="1:40" x14ac:dyDescent="0.2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111"/>
      <c r="R716" s="30"/>
      <c r="S716" s="30"/>
      <c r="T716" s="30"/>
      <c r="U716" s="30"/>
      <c r="V716" s="30"/>
      <c r="W716" s="30"/>
      <c r="X716" s="30"/>
      <c r="Y716" s="30"/>
      <c r="Z716" s="30"/>
      <c r="AA716" s="30"/>
      <c r="AB716" s="30"/>
      <c r="AC716" s="30"/>
      <c r="AD716" s="30"/>
      <c r="AE716" s="30"/>
      <c r="AF716" s="30"/>
      <c r="AG716" s="30"/>
      <c r="AH716" s="30"/>
      <c r="AI716" s="30"/>
      <c r="AJ716" s="30"/>
      <c r="AK716" s="30"/>
      <c r="AL716" s="30"/>
      <c r="AM716" s="30"/>
      <c r="AN716" s="30"/>
    </row>
    <row r="717" spans="1:40" x14ac:dyDescent="0.2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111"/>
      <c r="R717" s="30"/>
      <c r="S717" s="30"/>
      <c r="T717" s="30"/>
      <c r="U717" s="30"/>
      <c r="V717" s="30"/>
      <c r="W717" s="30"/>
      <c r="X717" s="30"/>
      <c r="Y717" s="30"/>
      <c r="Z717" s="30"/>
      <c r="AA717" s="30"/>
      <c r="AB717" s="30"/>
      <c r="AC717" s="30"/>
      <c r="AD717" s="30"/>
      <c r="AE717" s="30"/>
      <c r="AF717" s="30"/>
      <c r="AG717" s="30"/>
      <c r="AH717" s="30"/>
      <c r="AI717" s="30"/>
      <c r="AJ717" s="30"/>
      <c r="AK717" s="30"/>
      <c r="AL717" s="30"/>
      <c r="AM717" s="30"/>
      <c r="AN717" s="30"/>
    </row>
    <row r="718" spans="1:40" x14ac:dyDescent="0.2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111"/>
      <c r="R718" s="30"/>
      <c r="S718" s="30"/>
      <c r="T718" s="30"/>
      <c r="U718" s="30"/>
      <c r="V718" s="30"/>
      <c r="W718" s="30"/>
      <c r="X718" s="30"/>
      <c r="Y718" s="30"/>
      <c r="Z718" s="30"/>
      <c r="AA718" s="30"/>
      <c r="AB718" s="30"/>
      <c r="AC718" s="30"/>
      <c r="AD718" s="30"/>
      <c r="AE718" s="30"/>
      <c r="AF718" s="30"/>
      <c r="AG718" s="30"/>
      <c r="AH718" s="30"/>
      <c r="AI718" s="30"/>
      <c r="AJ718" s="30"/>
      <c r="AK718" s="30"/>
      <c r="AL718" s="30"/>
      <c r="AM718" s="30"/>
      <c r="AN718" s="30"/>
    </row>
    <row r="719" spans="1:40" x14ac:dyDescent="0.2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111"/>
      <c r="R719" s="30"/>
      <c r="S719" s="30"/>
      <c r="T719" s="30"/>
      <c r="U719" s="30"/>
      <c r="V719" s="30"/>
      <c r="W719" s="30"/>
      <c r="X719" s="30"/>
      <c r="Y719" s="30"/>
      <c r="Z719" s="30"/>
      <c r="AA719" s="30"/>
      <c r="AB719" s="30"/>
      <c r="AC719" s="30"/>
      <c r="AD719" s="30"/>
      <c r="AE719" s="30"/>
      <c r="AF719" s="30"/>
      <c r="AG719" s="30"/>
      <c r="AH719" s="30"/>
      <c r="AI719" s="30"/>
      <c r="AJ719" s="30"/>
      <c r="AK719" s="30"/>
      <c r="AL719" s="30"/>
      <c r="AM719" s="30"/>
      <c r="AN719" s="30"/>
    </row>
    <row r="720" spans="1:40" x14ac:dyDescent="0.2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111"/>
      <c r="R720" s="30"/>
      <c r="S720" s="30"/>
      <c r="T720" s="30"/>
      <c r="U720" s="30"/>
      <c r="V720" s="30"/>
      <c r="W720" s="30"/>
      <c r="X720" s="30"/>
      <c r="Y720" s="30"/>
      <c r="Z720" s="30"/>
      <c r="AA720" s="30"/>
      <c r="AB720" s="30"/>
      <c r="AC720" s="30"/>
      <c r="AD720" s="30"/>
      <c r="AE720" s="30"/>
      <c r="AF720" s="30"/>
      <c r="AG720" s="30"/>
      <c r="AH720" s="30"/>
      <c r="AI720" s="30"/>
      <c r="AJ720" s="30"/>
      <c r="AK720" s="30"/>
      <c r="AL720" s="30"/>
      <c r="AM720" s="30"/>
      <c r="AN720" s="30"/>
    </row>
    <row r="721" spans="1:40" x14ac:dyDescent="0.2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111"/>
      <c r="R721" s="30"/>
      <c r="S721" s="30"/>
      <c r="T721" s="30"/>
      <c r="U721" s="30"/>
      <c r="V721" s="30"/>
      <c r="W721" s="30"/>
      <c r="X721" s="30"/>
      <c r="Y721" s="30"/>
      <c r="Z721" s="30"/>
      <c r="AA721" s="30"/>
      <c r="AB721" s="30"/>
      <c r="AC721" s="30"/>
      <c r="AD721" s="30"/>
      <c r="AE721" s="30"/>
      <c r="AF721" s="30"/>
      <c r="AG721" s="30"/>
      <c r="AH721" s="30"/>
      <c r="AI721" s="30"/>
      <c r="AJ721" s="30"/>
      <c r="AK721" s="30"/>
      <c r="AL721" s="30"/>
      <c r="AM721" s="30"/>
      <c r="AN721" s="30"/>
    </row>
    <row r="722" spans="1:40" x14ac:dyDescent="0.2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111"/>
      <c r="R722" s="30"/>
      <c r="S722" s="30"/>
      <c r="T722" s="30"/>
      <c r="U722" s="30"/>
      <c r="V722" s="30"/>
      <c r="W722" s="30"/>
      <c r="X722" s="30"/>
      <c r="Y722" s="30"/>
      <c r="Z722" s="30"/>
      <c r="AA722" s="30"/>
      <c r="AB722" s="30"/>
      <c r="AC722" s="30"/>
      <c r="AD722" s="30"/>
      <c r="AE722" s="30"/>
      <c r="AF722" s="30"/>
      <c r="AG722" s="30"/>
      <c r="AH722" s="30"/>
      <c r="AI722" s="30"/>
      <c r="AJ722" s="30"/>
      <c r="AK722" s="30"/>
      <c r="AL722" s="30"/>
      <c r="AM722" s="30"/>
      <c r="AN722" s="30"/>
    </row>
    <row r="723" spans="1:40" x14ac:dyDescent="0.2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111"/>
      <c r="R723" s="30"/>
      <c r="S723" s="30"/>
      <c r="T723" s="30"/>
      <c r="U723" s="30"/>
      <c r="V723" s="30"/>
      <c r="W723" s="30"/>
      <c r="X723" s="30"/>
      <c r="Y723" s="30"/>
      <c r="Z723" s="30"/>
      <c r="AA723" s="30"/>
      <c r="AB723" s="30"/>
      <c r="AC723" s="30"/>
      <c r="AD723" s="30"/>
      <c r="AE723" s="30"/>
      <c r="AF723" s="30"/>
      <c r="AG723" s="30"/>
      <c r="AH723" s="30"/>
      <c r="AI723" s="30"/>
      <c r="AJ723" s="30"/>
      <c r="AK723" s="30"/>
      <c r="AL723" s="30"/>
      <c r="AM723" s="30"/>
      <c r="AN723" s="30"/>
    </row>
    <row r="724" spans="1:40" x14ac:dyDescent="0.2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111"/>
      <c r="R724" s="30"/>
      <c r="S724" s="30"/>
      <c r="T724" s="30"/>
      <c r="U724" s="30"/>
      <c r="V724" s="30"/>
      <c r="W724" s="30"/>
      <c r="X724" s="30"/>
      <c r="Y724" s="30"/>
      <c r="Z724" s="30"/>
      <c r="AA724" s="30"/>
      <c r="AB724" s="30"/>
      <c r="AC724" s="30"/>
      <c r="AD724" s="30"/>
      <c r="AE724" s="30"/>
      <c r="AF724" s="30"/>
      <c r="AG724" s="30"/>
      <c r="AH724" s="30"/>
      <c r="AI724" s="30"/>
      <c r="AJ724" s="30"/>
      <c r="AK724" s="30"/>
      <c r="AL724" s="30"/>
      <c r="AM724" s="30"/>
      <c r="AN724" s="30"/>
    </row>
    <row r="725" spans="1:40" x14ac:dyDescent="0.2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111"/>
      <c r="R725" s="30"/>
      <c r="S725" s="30"/>
      <c r="T725" s="30"/>
      <c r="U725" s="30"/>
      <c r="V725" s="30"/>
      <c r="W725" s="30"/>
      <c r="X725" s="30"/>
      <c r="Y725" s="30"/>
      <c r="Z725" s="30"/>
      <c r="AA725" s="30"/>
      <c r="AB725" s="30"/>
      <c r="AC725" s="30"/>
      <c r="AD725" s="30"/>
      <c r="AE725" s="30"/>
      <c r="AF725" s="30"/>
      <c r="AG725" s="30"/>
      <c r="AH725" s="30"/>
      <c r="AI725" s="30"/>
      <c r="AJ725" s="30"/>
      <c r="AK725" s="30"/>
      <c r="AL725" s="30"/>
      <c r="AM725" s="30"/>
      <c r="AN725" s="30"/>
    </row>
    <row r="726" spans="1:40" x14ac:dyDescent="0.2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111"/>
      <c r="R726" s="30"/>
      <c r="S726" s="30"/>
      <c r="T726" s="30"/>
      <c r="U726" s="30"/>
      <c r="V726" s="30"/>
      <c r="W726" s="30"/>
      <c r="X726" s="30"/>
      <c r="Y726" s="30"/>
      <c r="Z726" s="30"/>
      <c r="AA726" s="30"/>
      <c r="AB726" s="30"/>
      <c r="AC726" s="30"/>
      <c r="AD726" s="30"/>
      <c r="AE726" s="30"/>
      <c r="AF726" s="30"/>
      <c r="AG726" s="30"/>
      <c r="AH726" s="30"/>
      <c r="AI726" s="30"/>
      <c r="AJ726" s="30"/>
      <c r="AK726" s="30"/>
      <c r="AL726" s="30"/>
      <c r="AM726" s="30"/>
      <c r="AN726" s="30"/>
    </row>
    <row r="727" spans="1:40" x14ac:dyDescent="0.2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111"/>
      <c r="R727" s="30"/>
      <c r="S727" s="30"/>
      <c r="T727" s="30"/>
      <c r="U727" s="30"/>
      <c r="V727" s="30"/>
      <c r="W727" s="30"/>
      <c r="X727" s="30"/>
      <c r="Y727" s="30"/>
      <c r="Z727" s="30"/>
      <c r="AA727" s="30"/>
      <c r="AB727" s="30"/>
      <c r="AC727" s="30"/>
      <c r="AD727" s="30"/>
      <c r="AE727" s="30"/>
      <c r="AF727" s="30"/>
      <c r="AG727" s="30"/>
      <c r="AH727" s="30"/>
      <c r="AI727" s="30"/>
      <c r="AJ727" s="30"/>
      <c r="AK727" s="30"/>
      <c r="AL727" s="30"/>
      <c r="AM727" s="30"/>
      <c r="AN727" s="30"/>
    </row>
    <row r="728" spans="1:40" x14ac:dyDescent="0.2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111"/>
      <c r="R728" s="30"/>
      <c r="S728" s="30"/>
      <c r="T728" s="30"/>
      <c r="U728" s="30"/>
      <c r="V728" s="30"/>
      <c r="W728" s="30"/>
      <c r="X728" s="30"/>
      <c r="Y728" s="30"/>
      <c r="Z728" s="30"/>
      <c r="AA728" s="30"/>
      <c r="AB728" s="30"/>
      <c r="AC728" s="30"/>
      <c r="AD728" s="30"/>
      <c r="AE728" s="30"/>
      <c r="AF728" s="30"/>
      <c r="AG728" s="30"/>
      <c r="AH728" s="30"/>
      <c r="AI728" s="30"/>
      <c r="AJ728" s="30"/>
      <c r="AK728" s="30"/>
      <c r="AL728" s="30"/>
      <c r="AM728" s="30"/>
      <c r="AN728" s="30"/>
    </row>
    <row r="729" spans="1:40" x14ac:dyDescent="0.2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111"/>
      <c r="R729" s="30"/>
      <c r="S729" s="30"/>
      <c r="T729" s="30"/>
      <c r="U729" s="30"/>
      <c r="V729" s="30"/>
      <c r="W729" s="30"/>
      <c r="X729" s="30"/>
      <c r="Y729" s="30"/>
      <c r="Z729" s="30"/>
      <c r="AA729" s="30"/>
      <c r="AB729" s="30"/>
      <c r="AC729" s="30"/>
      <c r="AD729" s="30"/>
      <c r="AE729" s="30"/>
      <c r="AF729" s="30"/>
      <c r="AG729" s="30"/>
      <c r="AH729" s="30"/>
      <c r="AI729" s="30"/>
      <c r="AJ729" s="30"/>
      <c r="AK729" s="30"/>
      <c r="AL729" s="30"/>
      <c r="AM729" s="30"/>
      <c r="AN729" s="30"/>
    </row>
    <row r="730" spans="1:40" x14ac:dyDescent="0.2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111"/>
      <c r="R730" s="30"/>
      <c r="S730" s="30"/>
      <c r="T730" s="30"/>
      <c r="U730" s="30"/>
      <c r="V730" s="30"/>
      <c r="W730" s="30"/>
      <c r="X730" s="30"/>
      <c r="Y730" s="30"/>
      <c r="Z730" s="30"/>
      <c r="AA730" s="30"/>
      <c r="AB730" s="30"/>
      <c r="AC730" s="30"/>
      <c r="AD730" s="30"/>
      <c r="AE730" s="30"/>
      <c r="AF730" s="30"/>
      <c r="AG730" s="30"/>
      <c r="AH730" s="30"/>
      <c r="AI730" s="30"/>
      <c r="AJ730" s="30"/>
      <c r="AK730" s="30"/>
      <c r="AL730" s="30"/>
      <c r="AM730" s="30"/>
      <c r="AN730" s="30"/>
    </row>
    <row r="731" spans="1:40" x14ac:dyDescent="0.2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111"/>
      <c r="R731" s="30"/>
      <c r="S731" s="30"/>
      <c r="T731" s="30"/>
      <c r="U731" s="30"/>
      <c r="V731" s="30"/>
      <c r="W731" s="30"/>
      <c r="X731" s="30"/>
      <c r="Y731" s="30"/>
      <c r="Z731" s="30"/>
      <c r="AA731" s="30"/>
      <c r="AB731" s="30"/>
      <c r="AC731" s="30"/>
      <c r="AD731" s="30"/>
      <c r="AE731" s="30"/>
      <c r="AF731" s="30"/>
      <c r="AG731" s="30"/>
      <c r="AH731" s="30"/>
      <c r="AI731" s="30"/>
      <c r="AJ731" s="30"/>
      <c r="AK731" s="30"/>
      <c r="AL731" s="30"/>
      <c r="AM731" s="30"/>
      <c r="AN731" s="30"/>
    </row>
    <row r="732" spans="1:40" x14ac:dyDescent="0.2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111"/>
      <c r="R732" s="30"/>
      <c r="S732" s="30"/>
      <c r="T732" s="30"/>
      <c r="U732" s="30"/>
      <c r="V732" s="30"/>
      <c r="W732" s="30"/>
      <c r="X732" s="30"/>
      <c r="Y732" s="30"/>
      <c r="Z732" s="30"/>
      <c r="AA732" s="30"/>
      <c r="AB732" s="30"/>
      <c r="AC732" s="30"/>
      <c r="AD732" s="30"/>
      <c r="AE732" s="30"/>
      <c r="AF732" s="30"/>
      <c r="AG732" s="30"/>
      <c r="AH732" s="30"/>
      <c r="AI732" s="30"/>
      <c r="AJ732" s="30"/>
      <c r="AK732" s="30"/>
      <c r="AL732" s="30"/>
      <c r="AM732" s="30"/>
      <c r="AN732" s="30"/>
    </row>
    <row r="733" spans="1:40" x14ac:dyDescent="0.2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111"/>
      <c r="R733" s="30"/>
      <c r="S733" s="30"/>
      <c r="T733" s="30"/>
      <c r="U733" s="30"/>
      <c r="V733" s="30"/>
      <c r="W733" s="30"/>
      <c r="X733" s="30"/>
      <c r="Y733" s="30"/>
      <c r="Z733" s="30"/>
      <c r="AA733" s="30"/>
      <c r="AB733" s="30"/>
      <c r="AC733" s="30"/>
      <c r="AD733" s="30"/>
      <c r="AE733" s="30"/>
      <c r="AF733" s="30"/>
      <c r="AG733" s="30"/>
      <c r="AH733" s="30"/>
      <c r="AI733" s="30"/>
      <c r="AJ733" s="30"/>
      <c r="AK733" s="30"/>
      <c r="AL733" s="30"/>
      <c r="AM733" s="30"/>
      <c r="AN733" s="30"/>
    </row>
    <row r="734" spans="1:40" x14ac:dyDescent="0.2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111"/>
      <c r="R734" s="30"/>
      <c r="S734" s="30"/>
      <c r="T734" s="30"/>
      <c r="U734" s="30"/>
      <c r="V734" s="30"/>
      <c r="W734" s="30"/>
      <c r="X734" s="30"/>
      <c r="Y734" s="30"/>
      <c r="Z734" s="30"/>
      <c r="AA734" s="30"/>
      <c r="AB734" s="30"/>
      <c r="AC734" s="30"/>
      <c r="AD734" s="30"/>
      <c r="AE734" s="30"/>
      <c r="AF734" s="30"/>
      <c r="AG734" s="30"/>
      <c r="AH734" s="30"/>
      <c r="AI734" s="30"/>
      <c r="AJ734" s="30"/>
      <c r="AK734" s="30"/>
      <c r="AL734" s="30"/>
      <c r="AM734" s="30"/>
      <c r="AN734" s="30"/>
    </row>
    <row r="735" spans="1:40" x14ac:dyDescent="0.2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111"/>
      <c r="R735" s="30"/>
      <c r="S735" s="30"/>
      <c r="T735" s="30"/>
      <c r="U735" s="30"/>
      <c r="V735" s="30"/>
      <c r="W735" s="30"/>
      <c r="X735" s="30"/>
      <c r="Y735" s="30"/>
      <c r="Z735" s="30"/>
      <c r="AA735" s="30"/>
      <c r="AB735" s="30"/>
      <c r="AC735" s="30"/>
      <c r="AD735" s="30"/>
      <c r="AE735" s="30"/>
      <c r="AF735" s="30"/>
      <c r="AG735" s="30"/>
      <c r="AH735" s="30"/>
      <c r="AI735" s="30"/>
      <c r="AJ735" s="30"/>
      <c r="AK735" s="30"/>
      <c r="AL735" s="30"/>
      <c r="AM735" s="30"/>
      <c r="AN735" s="30"/>
    </row>
    <row r="736" spans="1:40" x14ac:dyDescent="0.2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111"/>
      <c r="R736" s="30"/>
      <c r="S736" s="30"/>
      <c r="T736" s="30"/>
      <c r="U736" s="30"/>
      <c r="V736" s="30"/>
      <c r="W736" s="30"/>
      <c r="X736" s="30"/>
      <c r="Y736" s="30"/>
      <c r="Z736" s="30"/>
      <c r="AA736" s="30"/>
      <c r="AB736" s="30"/>
      <c r="AC736" s="30"/>
      <c r="AD736" s="30"/>
      <c r="AE736" s="30"/>
      <c r="AF736" s="30"/>
      <c r="AG736" s="30"/>
      <c r="AH736" s="30"/>
      <c r="AI736" s="30"/>
      <c r="AJ736" s="30"/>
      <c r="AK736" s="30"/>
      <c r="AL736" s="30"/>
      <c r="AM736" s="30"/>
      <c r="AN736" s="30"/>
    </row>
    <row r="737" spans="1:40" x14ac:dyDescent="0.2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111"/>
      <c r="R737" s="30"/>
      <c r="S737" s="30"/>
      <c r="T737" s="30"/>
      <c r="U737" s="30"/>
      <c r="V737" s="30"/>
      <c r="W737" s="30"/>
      <c r="X737" s="30"/>
      <c r="Y737" s="30"/>
      <c r="Z737" s="30"/>
      <c r="AA737" s="30"/>
      <c r="AB737" s="30"/>
      <c r="AC737" s="30"/>
      <c r="AD737" s="30"/>
      <c r="AE737" s="30"/>
      <c r="AF737" s="30"/>
      <c r="AG737" s="30"/>
      <c r="AH737" s="30"/>
      <c r="AI737" s="30"/>
      <c r="AJ737" s="30"/>
      <c r="AK737" s="30"/>
      <c r="AL737" s="30"/>
      <c r="AM737" s="30"/>
      <c r="AN737" s="30"/>
    </row>
    <row r="738" spans="1:40" x14ac:dyDescent="0.2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111"/>
      <c r="R738" s="30"/>
      <c r="S738" s="30"/>
      <c r="T738" s="30"/>
      <c r="U738" s="30"/>
      <c r="V738" s="30"/>
      <c r="W738" s="30"/>
      <c r="X738" s="30"/>
      <c r="Y738" s="30"/>
      <c r="Z738" s="30"/>
      <c r="AA738" s="30"/>
      <c r="AB738" s="30"/>
      <c r="AC738" s="30"/>
      <c r="AD738" s="30"/>
      <c r="AE738" s="30"/>
      <c r="AF738" s="30"/>
      <c r="AG738" s="30"/>
      <c r="AH738" s="30"/>
      <c r="AI738" s="30"/>
      <c r="AJ738" s="30"/>
      <c r="AK738" s="30"/>
      <c r="AL738" s="30"/>
      <c r="AM738" s="30"/>
      <c r="AN738" s="30"/>
    </row>
    <row r="739" spans="1:40" x14ac:dyDescent="0.2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111"/>
      <c r="R739" s="30"/>
      <c r="S739" s="30"/>
      <c r="T739" s="30"/>
      <c r="U739" s="30"/>
      <c r="V739" s="30"/>
      <c r="W739" s="30"/>
      <c r="X739" s="30"/>
      <c r="Y739" s="30"/>
      <c r="Z739" s="30"/>
      <c r="AA739" s="30"/>
      <c r="AB739" s="30"/>
      <c r="AC739" s="30"/>
      <c r="AD739" s="30"/>
      <c r="AE739" s="30"/>
      <c r="AF739" s="30"/>
      <c r="AG739" s="30"/>
      <c r="AH739" s="30"/>
      <c r="AI739" s="30"/>
      <c r="AJ739" s="30"/>
      <c r="AK739" s="30"/>
      <c r="AL739" s="30"/>
      <c r="AM739" s="30"/>
      <c r="AN739" s="30"/>
    </row>
    <row r="740" spans="1:40" x14ac:dyDescent="0.2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111"/>
      <c r="R740" s="30"/>
      <c r="S740" s="30"/>
      <c r="T740" s="30"/>
      <c r="U740" s="30"/>
      <c r="V740" s="30"/>
      <c r="W740" s="30"/>
      <c r="X740" s="30"/>
      <c r="Y740" s="30"/>
      <c r="Z740" s="30"/>
      <c r="AA740" s="30"/>
      <c r="AB740" s="30"/>
      <c r="AC740" s="30"/>
      <c r="AD740" s="30"/>
      <c r="AE740" s="30"/>
      <c r="AF740" s="30"/>
      <c r="AG740" s="30"/>
      <c r="AH740" s="30"/>
      <c r="AI740" s="30"/>
      <c r="AJ740" s="30"/>
      <c r="AK740" s="30"/>
      <c r="AL740" s="30"/>
      <c r="AM740" s="30"/>
      <c r="AN740" s="30"/>
    </row>
    <row r="741" spans="1:40" x14ac:dyDescent="0.2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111"/>
      <c r="R741" s="30"/>
      <c r="S741" s="30"/>
      <c r="T741" s="30"/>
      <c r="U741" s="30"/>
      <c r="V741" s="30"/>
      <c r="W741" s="30"/>
      <c r="X741" s="30"/>
      <c r="Y741" s="30"/>
      <c r="Z741" s="30"/>
      <c r="AA741" s="30"/>
      <c r="AB741" s="30"/>
      <c r="AC741" s="30"/>
      <c r="AD741" s="30"/>
      <c r="AE741" s="30"/>
      <c r="AF741" s="30"/>
      <c r="AG741" s="30"/>
      <c r="AH741" s="30"/>
      <c r="AI741" s="30"/>
      <c r="AJ741" s="30"/>
      <c r="AK741" s="30"/>
      <c r="AL741" s="30"/>
      <c r="AM741" s="30"/>
      <c r="AN741" s="30"/>
    </row>
    <row r="742" spans="1:40" x14ac:dyDescent="0.2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111"/>
      <c r="R742" s="30"/>
      <c r="S742" s="30"/>
      <c r="T742" s="30"/>
      <c r="U742" s="30"/>
      <c r="V742" s="30"/>
      <c r="W742" s="30"/>
      <c r="X742" s="30"/>
      <c r="Y742" s="30"/>
      <c r="Z742" s="30"/>
      <c r="AA742" s="30"/>
      <c r="AB742" s="30"/>
      <c r="AC742" s="30"/>
      <c r="AD742" s="30"/>
      <c r="AE742" s="30"/>
      <c r="AF742" s="30"/>
      <c r="AG742" s="30"/>
      <c r="AH742" s="30"/>
      <c r="AI742" s="30"/>
      <c r="AJ742" s="30"/>
      <c r="AK742" s="30"/>
      <c r="AL742" s="30"/>
      <c r="AM742" s="30"/>
      <c r="AN742" s="30"/>
    </row>
    <row r="743" spans="1:40" x14ac:dyDescent="0.2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111"/>
      <c r="R743" s="30"/>
      <c r="S743" s="30"/>
      <c r="T743" s="30"/>
      <c r="U743" s="30"/>
      <c r="V743" s="30"/>
      <c r="W743" s="30"/>
      <c r="X743" s="30"/>
      <c r="Y743" s="30"/>
      <c r="Z743" s="30"/>
      <c r="AA743" s="30"/>
      <c r="AB743" s="30"/>
      <c r="AC743" s="30"/>
      <c r="AD743" s="30"/>
      <c r="AE743" s="30"/>
      <c r="AF743" s="30"/>
      <c r="AG743" s="30"/>
      <c r="AH743" s="30"/>
      <c r="AI743" s="30"/>
      <c r="AJ743" s="30"/>
      <c r="AK743" s="30"/>
      <c r="AL743" s="30"/>
      <c r="AM743" s="30"/>
      <c r="AN743" s="30"/>
    </row>
    <row r="744" spans="1:40" x14ac:dyDescent="0.2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111"/>
      <c r="R744" s="30"/>
      <c r="S744" s="30"/>
      <c r="T744" s="30"/>
      <c r="U744" s="30"/>
      <c r="V744" s="30"/>
      <c r="W744" s="30"/>
      <c r="X744" s="30"/>
      <c r="Y744" s="30"/>
      <c r="Z744" s="30"/>
      <c r="AA744" s="30"/>
      <c r="AB744" s="30"/>
      <c r="AC744" s="30"/>
      <c r="AD744" s="30"/>
      <c r="AE744" s="30"/>
      <c r="AF744" s="30"/>
      <c r="AG744" s="30"/>
      <c r="AH744" s="30"/>
      <c r="AI744" s="30"/>
      <c r="AJ744" s="30"/>
      <c r="AK744" s="30"/>
      <c r="AL744" s="30"/>
      <c r="AM744" s="30"/>
      <c r="AN744" s="30"/>
    </row>
    <row r="745" spans="1:40" x14ac:dyDescent="0.2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111"/>
      <c r="R745" s="30"/>
      <c r="S745" s="30"/>
      <c r="T745" s="30"/>
      <c r="U745" s="30"/>
      <c r="V745" s="30"/>
      <c r="W745" s="30"/>
      <c r="X745" s="30"/>
      <c r="Y745" s="30"/>
      <c r="Z745" s="30"/>
      <c r="AA745" s="30"/>
      <c r="AB745" s="30"/>
      <c r="AC745" s="30"/>
      <c r="AD745" s="30"/>
      <c r="AE745" s="30"/>
      <c r="AF745" s="30"/>
      <c r="AG745" s="30"/>
      <c r="AH745" s="30"/>
      <c r="AI745" s="30"/>
      <c r="AJ745" s="30"/>
      <c r="AK745" s="30"/>
      <c r="AL745" s="30"/>
      <c r="AM745" s="30"/>
      <c r="AN745" s="30"/>
    </row>
    <row r="746" spans="1:40" x14ac:dyDescent="0.2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111"/>
      <c r="R746" s="30"/>
      <c r="S746" s="30"/>
      <c r="T746" s="30"/>
      <c r="U746" s="30"/>
      <c r="V746" s="30"/>
      <c r="W746" s="30"/>
      <c r="X746" s="30"/>
      <c r="Y746" s="30"/>
      <c r="Z746" s="30"/>
      <c r="AA746" s="30"/>
      <c r="AB746" s="30"/>
      <c r="AC746" s="30"/>
      <c r="AD746" s="30"/>
      <c r="AE746" s="30"/>
      <c r="AF746" s="30"/>
      <c r="AG746" s="30"/>
      <c r="AH746" s="30"/>
      <c r="AI746" s="30"/>
      <c r="AJ746" s="30"/>
      <c r="AK746" s="30"/>
      <c r="AL746" s="30"/>
      <c r="AM746" s="30"/>
      <c r="AN746" s="30"/>
    </row>
    <row r="747" spans="1:40" x14ac:dyDescent="0.2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111"/>
      <c r="R747" s="30"/>
      <c r="S747" s="30"/>
      <c r="T747" s="30"/>
      <c r="U747" s="30"/>
      <c r="V747" s="30"/>
      <c r="W747" s="30"/>
      <c r="X747" s="30"/>
      <c r="Y747" s="30"/>
      <c r="Z747" s="30"/>
      <c r="AA747" s="30"/>
      <c r="AB747" s="30"/>
      <c r="AC747" s="30"/>
      <c r="AD747" s="30"/>
      <c r="AE747" s="30"/>
      <c r="AF747" s="30"/>
      <c r="AG747" s="30"/>
      <c r="AH747" s="30"/>
      <c r="AI747" s="30"/>
      <c r="AJ747" s="30"/>
      <c r="AK747" s="30"/>
      <c r="AL747" s="30"/>
      <c r="AM747" s="30"/>
      <c r="AN747" s="30"/>
    </row>
    <row r="748" spans="1:40" x14ac:dyDescent="0.2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111"/>
      <c r="R748" s="30"/>
      <c r="S748" s="30"/>
      <c r="T748" s="30"/>
      <c r="U748" s="30"/>
      <c r="V748" s="30"/>
      <c r="W748" s="30"/>
      <c r="X748" s="30"/>
      <c r="Y748" s="30"/>
      <c r="Z748" s="30"/>
      <c r="AA748" s="30"/>
      <c r="AB748" s="30"/>
      <c r="AC748" s="30"/>
      <c r="AD748" s="30"/>
      <c r="AE748" s="30"/>
      <c r="AF748" s="30"/>
      <c r="AG748" s="30"/>
      <c r="AH748" s="30"/>
      <c r="AI748" s="30"/>
      <c r="AJ748" s="30"/>
      <c r="AK748" s="30"/>
      <c r="AL748" s="30"/>
      <c r="AM748" s="30"/>
      <c r="AN748" s="30"/>
    </row>
    <row r="749" spans="1:40" x14ac:dyDescent="0.2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111"/>
      <c r="R749" s="30"/>
      <c r="S749" s="30"/>
      <c r="T749" s="30"/>
      <c r="U749" s="30"/>
      <c r="V749" s="30"/>
      <c r="W749" s="30"/>
      <c r="X749" s="30"/>
      <c r="Y749" s="30"/>
      <c r="Z749" s="30"/>
      <c r="AA749" s="30"/>
      <c r="AB749" s="30"/>
      <c r="AC749" s="30"/>
      <c r="AD749" s="30"/>
      <c r="AE749" s="30"/>
      <c r="AF749" s="30"/>
      <c r="AG749" s="30"/>
      <c r="AH749" s="30"/>
      <c r="AI749" s="30"/>
      <c r="AJ749" s="30"/>
      <c r="AK749" s="30"/>
      <c r="AL749" s="30"/>
      <c r="AM749" s="30"/>
      <c r="AN749" s="30"/>
    </row>
    <row r="750" spans="1:40" x14ac:dyDescent="0.2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111"/>
      <c r="R750" s="30"/>
      <c r="S750" s="30"/>
      <c r="T750" s="30"/>
      <c r="U750" s="30"/>
      <c r="V750" s="30"/>
      <c r="W750" s="30"/>
      <c r="X750" s="30"/>
      <c r="Y750" s="30"/>
      <c r="Z750" s="30"/>
      <c r="AA750" s="30"/>
      <c r="AB750" s="30"/>
      <c r="AC750" s="30"/>
      <c r="AD750" s="30"/>
      <c r="AE750" s="30"/>
      <c r="AF750" s="30"/>
      <c r="AG750" s="30"/>
      <c r="AH750" s="30"/>
      <c r="AI750" s="30"/>
      <c r="AJ750" s="30"/>
      <c r="AK750" s="30"/>
      <c r="AL750" s="30"/>
      <c r="AM750" s="30"/>
      <c r="AN750" s="30"/>
    </row>
    <row r="751" spans="1:40" x14ac:dyDescent="0.2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111"/>
      <c r="R751" s="30"/>
      <c r="S751" s="30"/>
      <c r="T751" s="30"/>
      <c r="U751" s="30"/>
      <c r="V751" s="30"/>
      <c r="W751" s="30"/>
      <c r="X751" s="30"/>
      <c r="Y751" s="30"/>
      <c r="Z751" s="30"/>
      <c r="AA751" s="30"/>
      <c r="AB751" s="30"/>
      <c r="AC751" s="30"/>
      <c r="AD751" s="30"/>
      <c r="AE751" s="30"/>
      <c r="AF751" s="30"/>
      <c r="AG751" s="30"/>
      <c r="AH751" s="30"/>
      <c r="AI751" s="30"/>
      <c r="AJ751" s="30"/>
      <c r="AK751" s="30"/>
      <c r="AL751" s="30"/>
      <c r="AM751" s="30"/>
      <c r="AN751" s="30"/>
    </row>
    <row r="752" spans="1:40" x14ac:dyDescent="0.2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111"/>
      <c r="R752" s="30"/>
      <c r="S752" s="30"/>
      <c r="T752" s="30"/>
      <c r="U752" s="30"/>
      <c r="V752" s="30"/>
      <c r="W752" s="30"/>
      <c r="X752" s="30"/>
      <c r="Y752" s="30"/>
      <c r="Z752" s="30"/>
      <c r="AA752" s="30"/>
      <c r="AB752" s="30"/>
      <c r="AC752" s="30"/>
      <c r="AD752" s="30"/>
      <c r="AE752" s="30"/>
      <c r="AF752" s="30"/>
      <c r="AG752" s="30"/>
      <c r="AH752" s="30"/>
      <c r="AI752" s="30"/>
      <c r="AJ752" s="30"/>
      <c r="AK752" s="30"/>
      <c r="AL752" s="30"/>
      <c r="AM752" s="30"/>
      <c r="AN752" s="30"/>
    </row>
    <row r="753" spans="1:40" x14ac:dyDescent="0.2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111"/>
      <c r="R753" s="30"/>
      <c r="S753" s="30"/>
      <c r="T753" s="30"/>
      <c r="U753" s="30"/>
      <c r="V753" s="30"/>
      <c r="W753" s="30"/>
      <c r="X753" s="30"/>
      <c r="Y753" s="30"/>
      <c r="Z753" s="30"/>
      <c r="AA753" s="30"/>
      <c r="AB753" s="30"/>
      <c r="AC753" s="30"/>
      <c r="AD753" s="30"/>
      <c r="AE753" s="30"/>
      <c r="AF753" s="30"/>
      <c r="AG753" s="30"/>
      <c r="AH753" s="30"/>
      <c r="AI753" s="30"/>
      <c r="AJ753" s="30"/>
      <c r="AK753" s="30"/>
      <c r="AL753" s="30"/>
      <c r="AM753" s="30"/>
      <c r="AN753" s="30"/>
    </row>
    <row r="754" spans="1:40" x14ac:dyDescent="0.2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111"/>
      <c r="R754" s="30"/>
      <c r="S754" s="30"/>
      <c r="T754" s="30"/>
      <c r="U754" s="30"/>
      <c r="V754" s="30"/>
      <c r="W754" s="30"/>
      <c r="X754" s="30"/>
      <c r="Y754" s="30"/>
      <c r="Z754" s="30"/>
      <c r="AA754" s="30"/>
      <c r="AB754" s="30"/>
      <c r="AC754" s="30"/>
      <c r="AD754" s="30"/>
      <c r="AE754" s="30"/>
      <c r="AF754" s="30"/>
      <c r="AG754" s="30"/>
      <c r="AH754" s="30"/>
      <c r="AI754" s="30"/>
      <c r="AJ754" s="30"/>
      <c r="AK754" s="30"/>
      <c r="AL754" s="30"/>
      <c r="AM754" s="30"/>
      <c r="AN754" s="30"/>
    </row>
    <row r="755" spans="1:40" x14ac:dyDescent="0.2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111"/>
      <c r="R755" s="30"/>
      <c r="S755" s="30"/>
      <c r="T755" s="30"/>
      <c r="U755" s="30"/>
      <c r="V755" s="30"/>
      <c r="W755" s="30"/>
      <c r="X755" s="30"/>
      <c r="Y755" s="30"/>
      <c r="Z755" s="30"/>
      <c r="AA755" s="30"/>
      <c r="AB755" s="30"/>
      <c r="AC755" s="30"/>
      <c r="AD755" s="30"/>
      <c r="AE755" s="30"/>
      <c r="AF755" s="30"/>
      <c r="AG755" s="30"/>
      <c r="AH755" s="30"/>
      <c r="AI755" s="30"/>
      <c r="AJ755" s="30"/>
      <c r="AK755" s="30"/>
      <c r="AL755" s="30"/>
      <c r="AM755" s="30"/>
      <c r="AN755" s="30"/>
    </row>
    <row r="756" spans="1:40" x14ac:dyDescent="0.2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111"/>
      <c r="R756" s="30"/>
      <c r="S756" s="30"/>
      <c r="T756" s="30"/>
      <c r="U756" s="30"/>
      <c r="V756" s="30"/>
      <c r="W756" s="30"/>
      <c r="X756" s="30"/>
      <c r="Y756" s="30"/>
      <c r="Z756" s="30"/>
      <c r="AA756" s="30"/>
      <c r="AB756" s="30"/>
      <c r="AC756" s="30"/>
      <c r="AD756" s="30"/>
      <c r="AE756" s="30"/>
      <c r="AF756" s="30"/>
      <c r="AG756" s="30"/>
      <c r="AH756" s="30"/>
      <c r="AI756" s="30"/>
      <c r="AJ756" s="30"/>
      <c r="AK756" s="30"/>
      <c r="AL756" s="30"/>
      <c r="AM756" s="30"/>
      <c r="AN756" s="30"/>
    </row>
    <row r="757" spans="1:40" x14ac:dyDescent="0.2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111"/>
      <c r="R757" s="30"/>
      <c r="S757" s="30"/>
      <c r="T757" s="30"/>
      <c r="U757" s="30"/>
      <c r="V757" s="30"/>
      <c r="W757" s="30"/>
      <c r="X757" s="30"/>
      <c r="Y757" s="30"/>
      <c r="Z757" s="30"/>
      <c r="AA757" s="30"/>
      <c r="AB757" s="30"/>
      <c r="AC757" s="30"/>
      <c r="AD757" s="30"/>
      <c r="AE757" s="30"/>
      <c r="AF757" s="30"/>
      <c r="AG757" s="30"/>
      <c r="AH757" s="30"/>
      <c r="AI757" s="30"/>
      <c r="AJ757" s="30"/>
      <c r="AK757" s="30"/>
      <c r="AL757" s="30"/>
      <c r="AM757" s="30"/>
      <c r="AN757" s="30"/>
    </row>
    <row r="758" spans="1:40" x14ac:dyDescent="0.2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111"/>
      <c r="R758" s="30"/>
      <c r="S758" s="30"/>
      <c r="T758" s="30"/>
      <c r="U758" s="30"/>
      <c r="V758" s="30"/>
      <c r="W758" s="30"/>
      <c r="X758" s="30"/>
      <c r="Y758" s="30"/>
      <c r="Z758" s="30"/>
      <c r="AA758" s="30"/>
      <c r="AB758" s="30"/>
      <c r="AC758" s="30"/>
      <c r="AD758" s="30"/>
      <c r="AE758" s="30"/>
      <c r="AF758" s="30"/>
      <c r="AG758" s="30"/>
      <c r="AH758" s="30"/>
      <c r="AI758" s="30"/>
      <c r="AJ758" s="30"/>
      <c r="AK758" s="30"/>
      <c r="AL758" s="30"/>
      <c r="AM758" s="30"/>
      <c r="AN758" s="30"/>
    </row>
    <row r="759" spans="1:40" x14ac:dyDescent="0.2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111"/>
      <c r="R759" s="30"/>
      <c r="S759" s="30"/>
      <c r="T759" s="30"/>
      <c r="U759" s="30"/>
      <c r="V759" s="30"/>
      <c r="W759" s="30"/>
      <c r="X759" s="30"/>
      <c r="Y759" s="30"/>
      <c r="Z759" s="30"/>
      <c r="AA759" s="30"/>
      <c r="AB759" s="30"/>
      <c r="AC759" s="30"/>
      <c r="AD759" s="30"/>
      <c r="AE759" s="30"/>
      <c r="AF759" s="30"/>
      <c r="AG759" s="30"/>
      <c r="AH759" s="30"/>
      <c r="AI759" s="30"/>
      <c r="AJ759" s="30"/>
      <c r="AK759" s="30"/>
      <c r="AL759" s="30"/>
      <c r="AM759" s="30"/>
      <c r="AN759" s="30"/>
    </row>
    <row r="760" spans="1:40" x14ac:dyDescent="0.2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111"/>
      <c r="R760" s="30"/>
      <c r="S760" s="30"/>
      <c r="T760" s="30"/>
      <c r="U760" s="30"/>
      <c r="V760" s="30"/>
      <c r="W760" s="30"/>
      <c r="X760" s="30"/>
      <c r="Y760" s="30"/>
      <c r="Z760" s="30"/>
      <c r="AA760" s="30"/>
      <c r="AB760" s="30"/>
      <c r="AC760" s="30"/>
      <c r="AD760" s="30"/>
      <c r="AE760" s="30"/>
      <c r="AF760" s="30"/>
      <c r="AG760" s="30"/>
      <c r="AH760" s="30"/>
      <c r="AI760" s="30"/>
      <c r="AJ760" s="30"/>
      <c r="AK760" s="30"/>
      <c r="AL760" s="30"/>
      <c r="AM760" s="30"/>
      <c r="AN760" s="30"/>
    </row>
    <row r="761" spans="1:40" x14ac:dyDescent="0.2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111"/>
      <c r="R761" s="30"/>
      <c r="S761" s="30"/>
      <c r="T761" s="30"/>
      <c r="U761" s="30"/>
      <c r="V761" s="30"/>
      <c r="W761" s="30"/>
      <c r="X761" s="30"/>
      <c r="Y761" s="30"/>
      <c r="Z761" s="30"/>
      <c r="AA761" s="30"/>
      <c r="AB761" s="30"/>
      <c r="AC761" s="30"/>
      <c r="AD761" s="30"/>
      <c r="AE761" s="30"/>
      <c r="AF761" s="30"/>
      <c r="AG761" s="30"/>
      <c r="AH761" s="30"/>
      <c r="AI761" s="30"/>
      <c r="AJ761" s="30"/>
      <c r="AK761" s="30"/>
      <c r="AL761" s="30"/>
      <c r="AM761" s="30"/>
      <c r="AN761" s="30"/>
    </row>
    <row r="762" spans="1:40" x14ac:dyDescent="0.2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111"/>
      <c r="R762" s="30"/>
      <c r="S762" s="30"/>
      <c r="T762" s="30"/>
      <c r="U762" s="30"/>
      <c r="V762" s="30"/>
      <c r="W762" s="30"/>
      <c r="X762" s="30"/>
      <c r="Y762" s="30"/>
      <c r="Z762" s="30"/>
      <c r="AA762" s="30"/>
      <c r="AB762" s="30"/>
      <c r="AC762" s="30"/>
      <c r="AD762" s="30"/>
      <c r="AE762" s="30"/>
      <c r="AF762" s="30"/>
      <c r="AG762" s="30"/>
      <c r="AH762" s="30"/>
      <c r="AI762" s="30"/>
      <c r="AJ762" s="30"/>
      <c r="AK762" s="30"/>
      <c r="AL762" s="30"/>
      <c r="AM762" s="30"/>
      <c r="AN762" s="30"/>
    </row>
    <row r="763" spans="1:40" x14ac:dyDescent="0.2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111"/>
      <c r="R763" s="30"/>
      <c r="S763" s="30"/>
      <c r="T763" s="30"/>
      <c r="U763" s="30"/>
      <c r="V763" s="30"/>
      <c r="W763" s="30"/>
      <c r="X763" s="30"/>
      <c r="Y763" s="30"/>
      <c r="Z763" s="30"/>
      <c r="AA763" s="30"/>
      <c r="AB763" s="30"/>
      <c r="AC763" s="30"/>
      <c r="AD763" s="30"/>
      <c r="AE763" s="30"/>
      <c r="AF763" s="30"/>
      <c r="AG763" s="30"/>
      <c r="AH763" s="30"/>
      <c r="AI763" s="30"/>
      <c r="AJ763" s="30"/>
      <c r="AK763" s="30"/>
      <c r="AL763" s="30"/>
      <c r="AM763" s="30"/>
      <c r="AN763" s="30"/>
    </row>
    <row r="764" spans="1:40" x14ac:dyDescent="0.2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111"/>
      <c r="R764" s="30"/>
      <c r="S764" s="30"/>
      <c r="T764" s="30"/>
      <c r="U764" s="30"/>
      <c r="V764" s="30"/>
      <c r="W764" s="30"/>
      <c r="X764" s="30"/>
      <c r="Y764" s="30"/>
      <c r="Z764" s="30"/>
      <c r="AA764" s="30"/>
      <c r="AB764" s="30"/>
      <c r="AC764" s="30"/>
      <c r="AD764" s="30"/>
      <c r="AE764" s="30"/>
      <c r="AF764" s="30"/>
      <c r="AG764" s="30"/>
      <c r="AH764" s="30"/>
      <c r="AI764" s="30"/>
      <c r="AJ764" s="30"/>
      <c r="AK764" s="30"/>
      <c r="AL764" s="30"/>
      <c r="AM764" s="30"/>
      <c r="AN764" s="30"/>
    </row>
    <row r="765" spans="1:40" x14ac:dyDescent="0.2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111"/>
      <c r="R765" s="30"/>
      <c r="S765" s="30"/>
      <c r="T765" s="30"/>
      <c r="U765" s="30"/>
      <c r="V765" s="30"/>
      <c r="W765" s="30"/>
      <c r="X765" s="30"/>
      <c r="Y765" s="30"/>
      <c r="Z765" s="30"/>
      <c r="AA765" s="30"/>
      <c r="AB765" s="30"/>
      <c r="AC765" s="30"/>
      <c r="AD765" s="30"/>
      <c r="AE765" s="30"/>
      <c r="AF765" s="30"/>
      <c r="AG765" s="30"/>
      <c r="AH765" s="30"/>
      <c r="AI765" s="30"/>
      <c r="AJ765" s="30"/>
      <c r="AK765" s="30"/>
      <c r="AL765" s="30"/>
      <c r="AM765" s="30"/>
      <c r="AN765" s="30"/>
    </row>
    <row r="766" spans="1:40" x14ac:dyDescent="0.2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111"/>
      <c r="R766" s="30"/>
      <c r="S766" s="30"/>
      <c r="T766" s="30"/>
      <c r="U766" s="30"/>
      <c r="V766" s="30"/>
      <c r="W766" s="30"/>
      <c r="X766" s="30"/>
      <c r="Y766" s="30"/>
      <c r="Z766" s="30"/>
      <c r="AA766" s="30"/>
      <c r="AB766" s="30"/>
      <c r="AC766" s="30"/>
      <c r="AD766" s="30"/>
      <c r="AE766" s="30"/>
      <c r="AF766" s="30"/>
      <c r="AG766" s="30"/>
      <c r="AH766" s="30"/>
      <c r="AI766" s="30"/>
      <c r="AJ766" s="30"/>
      <c r="AK766" s="30"/>
      <c r="AL766" s="30"/>
      <c r="AM766" s="30"/>
      <c r="AN766" s="30"/>
    </row>
    <row r="767" spans="1:40" x14ac:dyDescent="0.2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111"/>
      <c r="R767" s="30"/>
      <c r="S767" s="30"/>
      <c r="T767" s="30"/>
      <c r="U767" s="30"/>
      <c r="V767" s="30"/>
      <c r="W767" s="30"/>
      <c r="X767" s="30"/>
      <c r="Y767" s="30"/>
      <c r="Z767" s="30"/>
      <c r="AA767" s="30"/>
      <c r="AB767" s="30"/>
      <c r="AC767" s="30"/>
      <c r="AD767" s="30"/>
      <c r="AE767" s="30"/>
      <c r="AF767" s="30"/>
      <c r="AG767" s="30"/>
      <c r="AH767" s="30"/>
      <c r="AI767" s="30"/>
      <c r="AJ767" s="30"/>
      <c r="AK767" s="30"/>
      <c r="AL767" s="30"/>
      <c r="AM767" s="30"/>
      <c r="AN767" s="30"/>
    </row>
    <row r="768" spans="1:40" x14ac:dyDescent="0.2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111"/>
      <c r="R768" s="30"/>
      <c r="S768" s="30"/>
      <c r="T768" s="30"/>
      <c r="U768" s="30"/>
      <c r="V768" s="30"/>
      <c r="W768" s="30"/>
      <c r="X768" s="30"/>
      <c r="Y768" s="30"/>
      <c r="Z768" s="30"/>
      <c r="AA768" s="30"/>
      <c r="AB768" s="30"/>
      <c r="AC768" s="30"/>
      <c r="AD768" s="30"/>
      <c r="AE768" s="30"/>
      <c r="AF768" s="30"/>
      <c r="AG768" s="30"/>
      <c r="AH768" s="30"/>
      <c r="AI768" s="30"/>
      <c r="AJ768" s="30"/>
      <c r="AK768" s="30"/>
      <c r="AL768" s="30"/>
      <c r="AM768" s="30"/>
      <c r="AN768" s="30"/>
    </row>
    <row r="769" spans="1:40" x14ac:dyDescent="0.2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111"/>
      <c r="R769" s="30"/>
      <c r="S769" s="30"/>
      <c r="T769" s="30"/>
      <c r="U769" s="30"/>
      <c r="V769" s="30"/>
      <c r="W769" s="30"/>
      <c r="X769" s="30"/>
      <c r="Y769" s="30"/>
      <c r="Z769" s="30"/>
      <c r="AA769" s="30"/>
      <c r="AB769" s="30"/>
      <c r="AC769" s="30"/>
      <c r="AD769" s="30"/>
      <c r="AE769" s="30"/>
      <c r="AF769" s="30"/>
      <c r="AG769" s="30"/>
      <c r="AH769" s="30"/>
      <c r="AI769" s="30"/>
      <c r="AJ769" s="30"/>
      <c r="AK769" s="30"/>
      <c r="AL769" s="30"/>
      <c r="AM769" s="30"/>
      <c r="AN769" s="30"/>
    </row>
    <row r="770" spans="1:40" x14ac:dyDescent="0.2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111"/>
      <c r="R770" s="30"/>
      <c r="S770" s="30"/>
      <c r="T770" s="30"/>
      <c r="U770" s="30"/>
      <c r="V770" s="30"/>
      <c r="W770" s="30"/>
      <c r="X770" s="30"/>
      <c r="Y770" s="30"/>
      <c r="Z770" s="30"/>
      <c r="AA770" s="30"/>
      <c r="AB770" s="30"/>
      <c r="AC770" s="30"/>
      <c r="AD770" s="30"/>
      <c r="AE770" s="30"/>
      <c r="AF770" s="30"/>
      <c r="AG770" s="30"/>
      <c r="AH770" s="30"/>
      <c r="AI770" s="30"/>
      <c r="AJ770" s="30"/>
      <c r="AK770" s="30"/>
      <c r="AL770" s="30"/>
      <c r="AM770" s="30"/>
      <c r="AN770" s="30"/>
    </row>
    <row r="771" spans="1:40" x14ac:dyDescent="0.2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111"/>
      <c r="R771" s="30"/>
      <c r="S771" s="30"/>
      <c r="T771" s="30"/>
      <c r="U771" s="30"/>
      <c r="V771" s="30"/>
      <c r="W771" s="30"/>
      <c r="X771" s="30"/>
      <c r="Y771" s="30"/>
      <c r="Z771" s="30"/>
      <c r="AA771" s="30"/>
      <c r="AB771" s="30"/>
      <c r="AC771" s="30"/>
      <c r="AD771" s="30"/>
      <c r="AE771" s="30"/>
      <c r="AF771" s="30"/>
      <c r="AG771" s="30"/>
      <c r="AH771" s="30"/>
      <c r="AI771" s="30"/>
      <c r="AJ771" s="30"/>
      <c r="AK771" s="30"/>
      <c r="AL771" s="30"/>
      <c r="AM771" s="30"/>
      <c r="AN771" s="30"/>
    </row>
    <row r="772" spans="1:40" x14ac:dyDescent="0.2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111"/>
      <c r="R772" s="30"/>
      <c r="S772" s="30"/>
      <c r="T772" s="30"/>
      <c r="U772" s="30"/>
      <c r="V772" s="30"/>
      <c r="W772" s="30"/>
      <c r="X772" s="30"/>
      <c r="Y772" s="30"/>
      <c r="Z772" s="30"/>
      <c r="AA772" s="30"/>
      <c r="AB772" s="30"/>
      <c r="AC772" s="30"/>
      <c r="AD772" s="30"/>
      <c r="AE772" s="30"/>
      <c r="AF772" s="30"/>
      <c r="AG772" s="30"/>
      <c r="AH772" s="30"/>
      <c r="AI772" s="30"/>
      <c r="AJ772" s="30"/>
      <c r="AK772" s="30"/>
      <c r="AL772" s="30"/>
      <c r="AM772" s="30"/>
      <c r="AN772" s="30"/>
    </row>
    <row r="773" spans="1:40" x14ac:dyDescent="0.2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111"/>
      <c r="R773" s="30"/>
      <c r="S773" s="30"/>
      <c r="T773" s="30"/>
      <c r="U773" s="30"/>
      <c r="V773" s="30"/>
      <c r="W773" s="30"/>
      <c r="X773" s="30"/>
      <c r="Y773" s="30"/>
      <c r="Z773" s="30"/>
      <c r="AA773" s="30"/>
      <c r="AB773" s="30"/>
      <c r="AC773" s="30"/>
      <c r="AD773" s="30"/>
      <c r="AE773" s="30"/>
      <c r="AF773" s="30"/>
      <c r="AG773" s="30"/>
      <c r="AH773" s="30"/>
      <c r="AI773" s="30"/>
      <c r="AJ773" s="30"/>
      <c r="AK773" s="30"/>
      <c r="AL773" s="30"/>
      <c r="AM773" s="30"/>
      <c r="AN773" s="30"/>
    </row>
    <row r="774" spans="1:40" x14ac:dyDescent="0.2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111"/>
      <c r="R774" s="30"/>
      <c r="S774" s="30"/>
      <c r="T774" s="30"/>
      <c r="U774" s="30"/>
      <c r="V774" s="30"/>
      <c r="W774" s="30"/>
      <c r="X774" s="30"/>
      <c r="Y774" s="30"/>
      <c r="Z774" s="30"/>
      <c r="AA774" s="30"/>
      <c r="AB774" s="30"/>
      <c r="AC774" s="30"/>
      <c r="AD774" s="30"/>
      <c r="AE774" s="30"/>
      <c r="AF774" s="30"/>
      <c r="AG774" s="30"/>
      <c r="AH774" s="30"/>
      <c r="AI774" s="30"/>
      <c r="AJ774" s="30"/>
      <c r="AK774" s="30"/>
      <c r="AL774" s="30"/>
      <c r="AM774" s="30"/>
      <c r="AN774" s="30"/>
    </row>
    <row r="775" spans="1:40" x14ac:dyDescent="0.2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111"/>
      <c r="R775" s="30"/>
      <c r="S775" s="30"/>
      <c r="T775" s="30"/>
      <c r="U775" s="30"/>
      <c r="V775" s="30"/>
      <c r="W775" s="30"/>
      <c r="X775" s="30"/>
      <c r="Y775" s="30"/>
      <c r="Z775" s="30"/>
      <c r="AA775" s="30"/>
      <c r="AB775" s="30"/>
      <c r="AC775" s="30"/>
      <c r="AD775" s="30"/>
      <c r="AE775" s="30"/>
      <c r="AF775" s="30"/>
      <c r="AG775" s="30"/>
      <c r="AH775" s="30"/>
      <c r="AI775" s="30"/>
      <c r="AJ775" s="30"/>
      <c r="AK775" s="30"/>
      <c r="AL775" s="30"/>
      <c r="AM775" s="30"/>
      <c r="AN775" s="30"/>
    </row>
    <row r="776" spans="1:40" x14ac:dyDescent="0.2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111"/>
      <c r="R776" s="30"/>
      <c r="S776" s="30"/>
      <c r="T776" s="30"/>
      <c r="U776" s="30"/>
      <c r="V776" s="30"/>
      <c r="W776" s="30"/>
      <c r="X776" s="30"/>
      <c r="Y776" s="30"/>
      <c r="Z776" s="30"/>
      <c r="AA776" s="30"/>
      <c r="AB776" s="30"/>
      <c r="AC776" s="30"/>
      <c r="AD776" s="30"/>
      <c r="AE776" s="30"/>
      <c r="AF776" s="30"/>
      <c r="AG776" s="30"/>
      <c r="AH776" s="30"/>
      <c r="AI776" s="30"/>
      <c r="AJ776" s="30"/>
      <c r="AK776" s="30"/>
      <c r="AL776" s="30"/>
      <c r="AM776" s="30"/>
      <c r="AN776" s="30"/>
    </row>
    <row r="777" spans="1:40" x14ac:dyDescent="0.2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111"/>
      <c r="R777" s="30"/>
      <c r="S777" s="30"/>
      <c r="T777" s="30"/>
      <c r="U777" s="30"/>
      <c r="V777" s="30"/>
      <c r="W777" s="30"/>
      <c r="X777" s="30"/>
      <c r="Y777" s="30"/>
      <c r="Z777" s="30"/>
      <c r="AA777" s="30"/>
      <c r="AB777" s="30"/>
      <c r="AC777" s="30"/>
      <c r="AD777" s="30"/>
      <c r="AE777" s="30"/>
      <c r="AF777" s="30"/>
      <c r="AG777" s="30"/>
      <c r="AH777" s="30"/>
      <c r="AI777" s="30"/>
      <c r="AJ777" s="30"/>
      <c r="AK777" s="30"/>
      <c r="AL777" s="30"/>
      <c r="AM777" s="30"/>
      <c r="AN777" s="30"/>
    </row>
    <row r="778" spans="1:40" x14ac:dyDescent="0.2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111"/>
      <c r="R778" s="30"/>
      <c r="S778" s="30"/>
      <c r="T778" s="30"/>
      <c r="U778" s="30"/>
      <c r="V778" s="30"/>
      <c r="W778" s="30"/>
      <c r="X778" s="30"/>
      <c r="Y778" s="30"/>
      <c r="Z778" s="30"/>
      <c r="AA778" s="30"/>
      <c r="AB778" s="30"/>
      <c r="AC778" s="30"/>
      <c r="AD778" s="30"/>
      <c r="AE778" s="30"/>
      <c r="AF778" s="30"/>
      <c r="AG778" s="30"/>
      <c r="AH778" s="30"/>
      <c r="AI778" s="30"/>
      <c r="AJ778" s="30"/>
      <c r="AK778" s="30"/>
      <c r="AL778" s="30"/>
      <c r="AM778" s="30"/>
      <c r="AN778" s="30"/>
    </row>
    <row r="779" spans="1:40" x14ac:dyDescent="0.2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111"/>
      <c r="R779" s="30"/>
      <c r="S779" s="30"/>
      <c r="T779" s="30"/>
      <c r="U779" s="30"/>
      <c r="V779" s="30"/>
      <c r="W779" s="30"/>
      <c r="X779" s="30"/>
      <c r="Y779" s="30"/>
      <c r="Z779" s="30"/>
      <c r="AA779" s="30"/>
      <c r="AB779" s="30"/>
      <c r="AC779" s="30"/>
      <c r="AD779" s="30"/>
      <c r="AE779" s="30"/>
      <c r="AF779" s="30"/>
      <c r="AG779" s="30"/>
      <c r="AH779" s="30"/>
      <c r="AI779" s="30"/>
      <c r="AJ779" s="30"/>
      <c r="AK779" s="30"/>
      <c r="AL779" s="30"/>
      <c r="AM779" s="30"/>
      <c r="AN779" s="30"/>
    </row>
    <row r="780" spans="1:40" x14ac:dyDescent="0.2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111"/>
      <c r="R780" s="30"/>
      <c r="S780" s="30"/>
      <c r="T780" s="30"/>
      <c r="U780" s="30"/>
      <c r="V780" s="30"/>
      <c r="W780" s="30"/>
      <c r="X780" s="30"/>
      <c r="Y780" s="30"/>
      <c r="Z780" s="30"/>
      <c r="AA780" s="30"/>
      <c r="AB780" s="30"/>
      <c r="AC780" s="30"/>
      <c r="AD780" s="30"/>
      <c r="AE780" s="30"/>
      <c r="AF780" s="30"/>
      <c r="AG780" s="30"/>
      <c r="AH780" s="30"/>
      <c r="AI780" s="30"/>
      <c r="AJ780" s="30"/>
      <c r="AK780" s="30"/>
      <c r="AL780" s="30"/>
      <c r="AM780" s="30"/>
      <c r="AN780" s="30"/>
    </row>
    <row r="781" spans="1:40" x14ac:dyDescent="0.2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111"/>
      <c r="R781" s="30"/>
      <c r="S781" s="30"/>
      <c r="T781" s="30"/>
      <c r="U781" s="30"/>
      <c r="V781" s="30"/>
      <c r="W781" s="30"/>
      <c r="X781" s="30"/>
      <c r="Y781" s="30"/>
      <c r="Z781" s="30"/>
      <c r="AA781" s="30"/>
      <c r="AB781" s="30"/>
      <c r="AC781" s="30"/>
      <c r="AD781" s="30"/>
      <c r="AE781" s="30"/>
      <c r="AF781" s="30"/>
      <c r="AG781" s="30"/>
      <c r="AH781" s="30"/>
      <c r="AI781" s="30"/>
      <c r="AJ781" s="30"/>
      <c r="AK781" s="30"/>
      <c r="AL781" s="30"/>
      <c r="AM781" s="30"/>
      <c r="AN781" s="30"/>
    </row>
    <row r="782" spans="1:40" x14ac:dyDescent="0.2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111"/>
      <c r="R782" s="30"/>
      <c r="S782" s="30"/>
      <c r="T782" s="30"/>
      <c r="U782" s="30"/>
      <c r="V782" s="30"/>
      <c r="W782" s="30"/>
      <c r="X782" s="30"/>
      <c r="Y782" s="30"/>
      <c r="Z782" s="30"/>
      <c r="AA782" s="30"/>
      <c r="AB782" s="30"/>
      <c r="AC782" s="30"/>
      <c r="AD782" s="30"/>
      <c r="AE782" s="30"/>
      <c r="AF782" s="30"/>
      <c r="AG782" s="30"/>
      <c r="AH782" s="30"/>
      <c r="AI782" s="30"/>
      <c r="AJ782" s="30"/>
      <c r="AK782" s="30"/>
      <c r="AL782" s="30"/>
      <c r="AM782" s="30"/>
      <c r="AN782" s="30"/>
    </row>
    <row r="783" spans="1:40" x14ac:dyDescent="0.2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111"/>
      <c r="R783" s="30"/>
      <c r="S783" s="30"/>
      <c r="T783" s="30"/>
      <c r="U783" s="30"/>
      <c r="V783" s="30"/>
      <c r="W783" s="30"/>
      <c r="X783" s="30"/>
      <c r="Y783" s="30"/>
      <c r="Z783" s="30"/>
      <c r="AA783" s="30"/>
      <c r="AB783" s="30"/>
      <c r="AC783" s="30"/>
      <c r="AD783" s="30"/>
      <c r="AE783" s="30"/>
      <c r="AF783" s="30"/>
      <c r="AG783" s="30"/>
      <c r="AH783" s="30"/>
      <c r="AI783" s="30"/>
      <c r="AJ783" s="30"/>
      <c r="AK783" s="30"/>
      <c r="AL783" s="30"/>
      <c r="AM783" s="30"/>
      <c r="AN783" s="30"/>
    </row>
    <row r="784" spans="1:40" x14ac:dyDescent="0.2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111"/>
      <c r="R784" s="30"/>
      <c r="S784" s="30"/>
      <c r="T784" s="30"/>
      <c r="U784" s="30"/>
      <c r="V784" s="30"/>
      <c r="W784" s="30"/>
      <c r="X784" s="30"/>
      <c r="Y784" s="30"/>
      <c r="Z784" s="30"/>
      <c r="AA784" s="30"/>
      <c r="AB784" s="30"/>
      <c r="AC784" s="30"/>
      <c r="AD784" s="30"/>
      <c r="AE784" s="30"/>
      <c r="AF784" s="30"/>
      <c r="AG784" s="30"/>
      <c r="AH784" s="30"/>
      <c r="AI784" s="30"/>
      <c r="AJ784" s="30"/>
      <c r="AK784" s="30"/>
      <c r="AL784" s="30"/>
      <c r="AM784" s="30"/>
      <c r="AN784" s="30"/>
    </row>
    <row r="785" spans="1:40" x14ac:dyDescent="0.2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111"/>
      <c r="R785" s="30"/>
      <c r="S785" s="30"/>
      <c r="T785" s="30"/>
      <c r="U785" s="30"/>
      <c r="V785" s="30"/>
      <c r="W785" s="30"/>
      <c r="X785" s="30"/>
      <c r="Y785" s="30"/>
      <c r="Z785" s="30"/>
      <c r="AA785" s="30"/>
      <c r="AB785" s="30"/>
      <c r="AC785" s="30"/>
      <c r="AD785" s="30"/>
      <c r="AE785" s="30"/>
      <c r="AF785" s="30"/>
      <c r="AG785" s="30"/>
      <c r="AH785" s="30"/>
      <c r="AI785" s="30"/>
      <c r="AJ785" s="30"/>
      <c r="AK785" s="30"/>
      <c r="AL785" s="30"/>
      <c r="AM785" s="30"/>
      <c r="AN785" s="30"/>
    </row>
    <row r="786" spans="1:40" x14ac:dyDescent="0.2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111"/>
      <c r="R786" s="30"/>
      <c r="S786" s="30"/>
      <c r="T786" s="30"/>
      <c r="U786" s="30"/>
      <c r="V786" s="30"/>
      <c r="W786" s="30"/>
      <c r="X786" s="30"/>
      <c r="Y786" s="30"/>
      <c r="Z786" s="30"/>
      <c r="AA786" s="30"/>
      <c r="AB786" s="30"/>
      <c r="AC786" s="30"/>
      <c r="AD786" s="30"/>
      <c r="AE786" s="30"/>
      <c r="AF786" s="30"/>
      <c r="AG786" s="30"/>
      <c r="AH786" s="30"/>
      <c r="AI786" s="30"/>
      <c r="AJ786" s="30"/>
      <c r="AK786" s="30"/>
      <c r="AL786" s="30"/>
      <c r="AM786" s="30"/>
      <c r="AN786" s="30"/>
    </row>
    <row r="787" spans="1:40" x14ac:dyDescent="0.2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111"/>
      <c r="R787" s="30"/>
      <c r="S787" s="30"/>
      <c r="T787" s="30"/>
      <c r="U787" s="30"/>
      <c r="V787" s="30"/>
      <c r="W787" s="30"/>
      <c r="X787" s="30"/>
      <c r="Y787" s="30"/>
      <c r="Z787" s="30"/>
      <c r="AA787" s="30"/>
      <c r="AB787" s="30"/>
      <c r="AC787" s="30"/>
      <c r="AD787" s="30"/>
      <c r="AE787" s="30"/>
      <c r="AF787" s="30"/>
      <c r="AG787" s="30"/>
      <c r="AH787" s="30"/>
      <c r="AI787" s="30"/>
      <c r="AJ787" s="30"/>
      <c r="AK787" s="30"/>
      <c r="AL787" s="30"/>
      <c r="AM787" s="30"/>
      <c r="AN787" s="30"/>
    </row>
    <row r="788" spans="1:40" x14ac:dyDescent="0.2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111"/>
      <c r="R788" s="30"/>
      <c r="S788" s="30"/>
      <c r="T788" s="30"/>
      <c r="U788" s="30"/>
      <c r="V788" s="30"/>
      <c r="W788" s="30"/>
      <c r="X788" s="30"/>
      <c r="Y788" s="30"/>
      <c r="Z788" s="30"/>
      <c r="AA788" s="30"/>
      <c r="AB788" s="30"/>
      <c r="AC788" s="30"/>
      <c r="AD788" s="30"/>
      <c r="AE788" s="30"/>
      <c r="AF788" s="30"/>
      <c r="AG788" s="30"/>
      <c r="AH788" s="30"/>
      <c r="AI788" s="30"/>
      <c r="AJ788" s="30"/>
      <c r="AK788" s="30"/>
      <c r="AL788" s="30"/>
      <c r="AM788" s="30"/>
      <c r="AN788" s="30"/>
    </row>
    <row r="789" spans="1:40" x14ac:dyDescent="0.2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111"/>
      <c r="R789" s="30"/>
      <c r="S789" s="30"/>
      <c r="T789" s="30"/>
      <c r="U789" s="30"/>
      <c r="V789" s="30"/>
      <c r="W789" s="30"/>
      <c r="X789" s="30"/>
      <c r="Y789" s="30"/>
      <c r="Z789" s="30"/>
      <c r="AA789" s="30"/>
      <c r="AB789" s="30"/>
      <c r="AC789" s="30"/>
      <c r="AD789" s="30"/>
      <c r="AE789" s="30"/>
      <c r="AF789" s="30"/>
      <c r="AG789" s="30"/>
      <c r="AH789" s="30"/>
      <c r="AI789" s="30"/>
      <c r="AJ789" s="30"/>
      <c r="AK789" s="30"/>
      <c r="AL789" s="30"/>
      <c r="AM789" s="30"/>
      <c r="AN789" s="30"/>
    </row>
    <row r="790" spans="1:40" x14ac:dyDescent="0.2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111"/>
      <c r="R790" s="30"/>
      <c r="S790" s="30"/>
      <c r="T790" s="30"/>
      <c r="U790" s="30"/>
      <c r="V790" s="30"/>
      <c r="W790" s="30"/>
      <c r="X790" s="30"/>
      <c r="Y790" s="30"/>
      <c r="Z790" s="30"/>
      <c r="AA790" s="30"/>
      <c r="AB790" s="30"/>
      <c r="AC790" s="30"/>
      <c r="AD790" s="30"/>
      <c r="AE790" s="30"/>
      <c r="AF790" s="30"/>
      <c r="AG790" s="30"/>
      <c r="AH790" s="30"/>
      <c r="AI790" s="30"/>
      <c r="AJ790" s="30"/>
      <c r="AK790" s="30"/>
      <c r="AL790" s="30"/>
      <c r="AM790" s="30"/>
      <c r="AN790" s="30"/>
    </row>
    <row r="791" spans="1:40" x14ac:dyDescent="0.2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111"/>
      <c r="R791" s="30"/>
      <c r="S791" s="30"/>
      <c r="T791" s="30"/>
      <c r="U791" s="30"/>
      <c r="V791" s="30"/>
      <c r="W791" s="30"/>
      <c r="X791" s="30"/>
      <c r="Y791" s="30"/>
      <c r="Z791" s="30"/>
      <c r="AA791" s="30"/>
      <c r="AB791" s="30"/>
      <c r="AC791" s="30"/>
      <c r="AD791" s="30"/>
      <c r="AE791" s="30"/>
      <c r="AF791" s="30"/>
      <c r="AG791" s="30"/>
      <c r="AH791" s="30"/>
      <c r="AI791" s="30"/>
      <c r="AJ791" s="30"/>
      <c r="AK791" s="30"/>
      <c r="AL791" s="30"/>
      <c r="AM791" s="30"/>
      <c r="AN791" s="30"/>
    </row>
    <row r="792" spans="1:40" x14ac:dyDescent="0.2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111"/>
      <c r="R792" s="30"/>
      <c r="S792" s="30"/>
      <c r="T792" s="30"/>
      <c r="U792" s="30"/>
      <c r="V792" s="30"/>
      <c r="W792" s="30"/>
      <c r="X792" s="30"/>
      <c r="Y792" s="30"/>
      <c r="Z792" s="30"/>
      <c r="AA792" s="30"/>
      <c r="AB792" s="30"/>
      <c r="AC792" s="30"/>
      <c r="AD792" s="30"/>
      <c r="AE792" s="30"/>
      <c r="AF792" s="30"/>
      <c r="AG792" s="30"/>
      <c r="AH792" s="30"/>
      <c r="AI792" s="30"/>
      <c r="AJ792" s="30"/>
      <c r="AK792" s="30"/>
      <c r="AL792" s="30"/>
      <c r="AM792" s="30"/>
      <c r="AN792" s="30"/>
    </row>
    <row r="793" spans="1:40" x14ac:dyDescent="0.2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111"/>
      <c r="R793" s="30"/>
      <c r="S793" s="30"/>
      <c r="T793" s="30"/>
      <c r="U793" s="30"/>
      <c r="V793" s="30"/>
      <c r="W793" s="30"/>
      <c r="X793" s="30"/>
      <c r="Y793" s="30"/>
      <c r="Z793" s="30"/>
      <c r="AA793" s="30"/>
      <c r="AB793" s="30"/>
      <c r="AC793" s="30"/>
      <c r="AD793" s="30"/>
      <c r="AE793" s="30"/>
      <c r="AF793" s="30"/>
      <c r="AG793" s="30"/>
      <c r="AH793" s="30"/>
      <c r="AI793" s="30"/>
      <c r="AJ793" s="30"/>
      <c r="AK793" s="30"/>
      <c r="AL793" s="30"/>
      <c r="AM793" s="30"/>
      <c r="AN793" s="30"/>
    </row>
    <row r="794" spans="1:40" x14ac:dyDescent="0.2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111"/>
      <c r="R794" s="30"/>
      <c r="S794" s="30"/>
      <c r="T794" s="30"/>
      <c r="U794" s="30"/>
      <c r="V794" s="30"/>
      <c r="W794" s="30"/>
      <c r="X794" s="30"/>
      <c r="Y794" s="30"/>
      <c r="Z794" s="30"/>
      <c r="AA794" s="30"/>
      <c r="AB794" s="30"/>
      <c r="AC794" s="30"/>
      <c r="AD794" s="30"/>
      <c r="AE794" s="30"/>
      <c r="AF794" s="30"/>
      <c r="AG794" s="30"/>
      <c r="AH794" s="30"/>
      <c r="AI794" s="30"/>
      <c r="AJ794" s="30"/>
      <c r="AK794" s="30"/>
      <c r="AL794" s="30"/>
      <c r="AM794" s="30"/>
      <c r="AN794" s="30"/>
    </row>
    <row r="795" spans="1:40" x14ac:dyDescent="0.2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111"/>
      <c r="R795" s="30"/>
      <c r="S795" s="30"/>
      <c r="T795" s="30"/>
      <c r="U795" s="30"/>
      <c r="V795" s="30"/>
      <c r="W795" s="30"/>
      <c r="X795" s="30"/>
      <c r="Y795" s="30"/>
      <c r="Z795" s="30"/>
      <c r="AA795" s="30"/>
      <c r="AB795" s="30"/>
      <c r="AC795" s="30"/>
      <c r="AD795" s="30"/>
      <c r="AE795" s="30"/>
      <c r="AF795" s="30"/>
      <c r="AG795" s="30"/>
      <c r="AH795" s="30"/>
      <c r="AI795" s="30"/>
      <c r="AJ795" s="30"/>
      <c r="AK795" s="30"/>
      <c r="AL795" s="30"/>
      <c r="AM795" s="30"/>
      <c r="AN795" s="30"/>
    </row>
    <row r="796" spans="1:40" x14ac:dyDescent="0.2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111"/>
      <c r="R796" s="30"/>
      <c r="S796" s="30"/>
      <c r="T796" s="30"/>
      <c r="U796" s="30"/>
      <c r="V796" s="30"/>
      <c r="W796" s="30"/>
      <c r="X796" s="30"/>
      <c r="Y796" s="30"/>
      <c r="Z796" s="30"/>
      <c r="AA796" s="30"/>
      <c r="AB796" s="30"/>
      <c r="AC796" s="30"/>
      <c r="AD796" s="30"/>
      <c r="AE796" s="30"/>
      <c r="AF796" s="30"/>
      <c r="AG796" s="30"/>
      <c r="AH796" s="30"/>
      <c r="AI796" s="30"/>
      <c r="AJ796" s="30"/>
      <c r="AK796" s="30"/>
      <c r="AL796" s="30"/>
      <c r="AM796" s="30"/>
      <c r="AN796" s="30"/>
    </row>
    <row r="797" spans="1:40" x14ac:dyDescent="0.2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111"/>
      <c r="R797" s="30"/>
      <c r="S797" s="30"/>
      <c r="T797" s="30"/>
      <c r="U797" s="30"/>
      <c r="V797" s="30"/>
      <c r="W797" s="30"/>
      <c r="X797" s="30"/>
      <c r="Y797" s="30"/>
      <c r="Z797" s="30"/>
      <c r="AA797" s="30"/>
      <c r="AB797" s="30"/>
      <c r="AC797" s="30"/>
      <c r="AD797" s="30"/>
      <c r="AE797" s="30"/>
      <c r="AF797" s="30"/>
      <c r="AG797" s="30"/>
      <c r="AH797" s="30"/>
      <c r="AI797" s="30"/>
      <c r="AJ797" s="30"/>
      <c r="AK797" s="30"/>
      <c r="AL797" s="30"/>
      <c r="AM797" s="30"/>
      <c r="AN797" s="30"/>
    </row>
    <row r="798" spans="1:40" x14ac:dyDescent="0.2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111"/>
      <c r="R798" s="30"/>
      <c r="S798" s="30"/>
      <c r="T798" s="30"/>
      <c r="U798" s="30"/>
      <c r="V798" s="30"/>
      <c r="W798" s="30"/>
      <c r="X798" s="30"/>
      <c r="Y798" s="30"/>
      <c r="Z798" s="30"/>
      <c r="AA798" s="30"/>
      <c r="AB798" s="30"/>
      <c r="AC798" s="30"/>
      <c r="AD798" s="30"/>
      <c r="AE798" s="30"/>
      <c r="AF798" s="30"/>
      <c r="AG798" s="30"/>
      <c r="AH798" s="30"/>
      <c r="AI798" s="30"/>
      <c r="AJ798" s="30"/>
      <c r="AK798" s="30"/>
      <c r="AL798" s="30"/>
      <c r="AM798" s="30"/>
      <c r="AN798" s="30"/>
    </row>
    <row r="799" spans="1:40" x14ac:dyDescent="0.2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111"/>
      <c r="R799" s="30"/>
      <c r="S799" s="30"/>
      <c r="T799" s="30"/>
      <c r="U799" s="30"/>
      <c r="V799" s="30"/>
      <c r="W799" s="30"/>
      <c r="X799" s="30"/>
      <c r="Y799" s="30"/>
      <c r="Z799" s="30"/>
      <c r="AA799" s="30"/>
      <c r="AB799" s="30"/>
      <c r="AC799" s="30"/>
      <c r="AD799" s="30"/>
      <c r="AE799" s="30"/>
      <c r="AF799" s="30"/>
      <c r="AG799" s="30"/>
      <c r="AH799" s="30"/>
      <c r="AI799" s="30"/>
      <c r="AJ799" s="30"/>
      <c r="AK799" s="30"/>
      <c r="AL799" s="30"/>
      <c r="AM799" s="30"/>
      <c r="AN799" s="30"/>
    </row>
    <row r="800" spans="1:40" x14ac:dyDescent="0.2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111"/>
      <c r="R800" s="30"/>
      <c r="S800" s="30"/>
      <c r="T800" s="30"/>
      <c r="U800" s="30"/>
      <c r="V800" s="30"/>
      <c r="W800" s="30"/>
      <c r="X800" s="30"/>
      <c r="Y800" s="30"/>
      <c r="Z800" s="30"/>
      <c r="AA800" s="30"/>
      <c r="AB800" s="30"/>
      <c r="AC800" s="30"/>
      <c r="AD800" s="30"/>
      <c r="AE800" s="30"/>
      <c r="AF800" s="30"/>
      <c r="AG800" s="30"/>
      <c r="AH800" s="30"/>
      <c r="AI800" s="30"/>
      <c r="AJ800" s="30"/>
      <c r="AK800" s="30"/>
      <c r="AL800" s="30"/>
      <c r="AM800" s="30"/>
      <c r="AN800" s="30"/>
    </row>
    <row r="801" spans="1:40" x14ac:dyDescent="0.2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111"/>
      <c r="R801" s="30"/>
      <c r="S801" s="30"/>
      <c r="T801" s="30"/>
      <c r="U801" s="30"/>
      <c r="V801" s="30"/>
      <c r="W801" s="30"/>
      <c r="X801" s="30"/>
      <c r="Y801" s="30"/>
      <c r="Z801" s="30"/>
      <c r="AA801" s="30"/>
      <c r="AB801" s="30"/>
      <c r="AC801" s="30"/>
      <c r="AD801" s="30"/>
      <c r="AE801" s="30"/>
      <c r="AF801" s="30"/>
      <c r="AG801" s="30"/>
      <c r="AH801" s="30"/>
      <c r="AI801" s="30"/>
      <c r="AJ801" s="30"/>
      <c r="AK801" s="30"/>
      <c r="AL801" s="30"/>
      <c r="AM801" s="30"/>
      <c r="AN801" s="30"/>
    </row>
    <row r="802" spans="1:40" x14ac:dyDescent="0.2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111"/>
      <c r="R802" s="30"/>
      <c r="S802" s="30"/>
      <c r="T802" s="30"/>
      <c r="U802" s="30"/>
      <c r="V802" s="30"/>
      <c r="W802" s="30"/>
      <c r="X802" s="30"/>
      <c r="Y802" s="30"/>
      <c r="Z802" s="30"/>
      <c r="AA802" s="30"/>
      <c r="AB802" s="30"/>
      <c r="AC802" s="30"/>
      <c r="AD802" s="30"/>
      <c r="AE802" s="30"/>
      <c r="AF802" s="30"/>
      <c r="AG802" s="30"/>
      <c r="AH802" s="30"/>
      <c r="AI802" s="30"/>
      <c r="AJ802" s="30"/>
      <c r="AK802" s="30"/>
      <c r="AL802" s="30"/>
      <c r="AM802" s="30"/>
      <c r="AN802" s="30"/>
    </row>
    <row r="803" spans="1:40" x14ac:dyDescent="0.2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111"/>
      <c r="R803" s="30"/>
      <c r="S803" s="30"/>
      <c r="T803" s="30"/>
      <c r="U803" s="30"/>
      <c r="V803" s="30"/>
      <c r="W803" s="30"/>
      <c r="X803" s="30"/>
      <c r="Y803" s="30"/>
      <c r="Z803" s="30"/>
      <c r="AA803" s="30"/>
      <c r="AB803" s="30"/>
      <c r="AC803" s="30"/>
      <c r="AD803" s="30"/>
      <c r="AE803" s="30"/>
      <c r="AF803" s="30"/>
      <c r="AG803" s="30"/>
      <c r="AH803" s="30"/>
      <c r="AI803" s="30"/>
      <c r="AJ803" s="30"/>
      <c r="AK803" s="30"/>
      <c r="AL803" s="30"/>
      <c r="AM803" s="30"/>
      <c r="AN803" s="30"/>
    </row>
    <row r="804" spans="1:40" x14ac:dyDescent="0.2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111"/>
      <c r="R804" s="30"/>
      <c r="S804" s="30"/>
      <c r="T804" s="30"/>
      <c r="U804" s="30"/>
      <c r="V804" s="30"/>
      <c r="W804" s="30"/>
      <c r="X804" s="30"/>
      <c r="Y804" s="30"/>
      <c r="Z804" s="30"/>
      <c r="AA804" s="30"/>
      <c r="AB804" s="30"/>
      <c r="AC804" s="30"/>
      <c r="AD804" s="30"/>
      <c r="AE804" s="30"/>
      <c r="AF804" s="30"/>
      <c r="AG804" s="30"/>
      <c r="AH804" s="30"/>
      <c r="AI804" s="30"/>
      <c r="AJ804" s="30"/>
      <c r="AK804" s="30"/>
      <c r="AL804" s="30"/>
      <c r="AM804" s="30"/>
      <c r="AN804" s="30"/>
    </row>
    <row r="805" spans="1:40" x14ac:dyDescent="0.2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111"/>
      <c r="R805" s="30"/>
      <c r="S805" s="30"/>
      <c r="T805" s="30"/>
      <c r="U805" s="30"/>
      <c r="V805" s="30"/>
      <c r="W805" s="30"/>
      <c r="X805" s="30"/>
      <c r="Y805" s="30"/>
      <c r="Z805" s="30"/>
      <c r="AA805" s="30"/>
      <c r="AB805" s="30"/>
      <c r="AC805" s="30"/>
      <c r="AD805" s="30"/>
      <c r="AE805" s="30"/>
      <c r="AF805" s="30"/>
      <c r="AG805" s="30"/>
      <c r="AH805" s="30"/>
      <c r="AI805" s="30"/>
      <c r="AJ805" s="30"/>
      <c r="AK805" s="30"/>
      <c r="AL805" s="30"/>
      <c r="AM805" s="30"/>
      <c r="AN805" s="30"/>
    </row>
    <row r="806" spans="1:40" x14ac:dyDescent="0.2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111"/>
      <c r="R806" s="30"/>
      <c r="S806" s="30"/>
      <c r="T806" s="30"/>
      <c r="U806" s="30"/>
      <c r="V806" s="30"/>
      <c r="W806" s="30"/>
      <c r="X806" s="30"/>
      <c r="Y806" s="30"/>
      <c r="Z806" s="30"/>
      <c r="AA806" s="30"/>
      <c r="AB806" s="30"/>
      <c r="AC806" s="30"/>
      <c r="AD806" s="30"/>
      <c r="AE806" s="30"/>
      <c r="AF806" s="30"/>
      <c r="AG806" s="30"/>
      <c r="AH806" s="30"/>
      <c r="AI806" s="30"/>
      <c r="AJ806" s="30"/>
      <c r="AK806" s="30"/>
      <c r="AL806" s="30"/>
      <c r="AM806" s="30"/>
      <c r="AN806" s="30"/>
    </row>
    <row r="807" spans="1:40" x14ac:dyDescent="0.2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111"/>
      <c r="R807" s="30"/>
      <c r="S807" s="30"/>
      <c r="T807" s="30"/>
      <c r="U807" s="30"/>
      <c r="V807" s="30"/>
      <c r="W807" s="30"/>
      <c r="X807" s="30"/>
      <c r="Y807" s="30"/>
      <c r="Z807" s="30"/>
      <c r="AA807" s="30"/>
      <c r="AB807" s="30"/>
      <c r="AC807" s="30"/>
      <c r="AD807" s="30"/>
      <c r="AE807" s="30"/>
      <c r="AF807" s="30"/>
      <c r="AG807" s="30"/>
      <c r="AH807" s="30"/>
      <c r="AI807" s="30"/>
      <c r="AJ807" s="30"/>
      <c r="AK807" s="30"/>
      <c r="AL807" s="30"/>
      <c r="AM807" s="30"/>
      <c r="AN807" s="30"/>
    </row>
    <row r="808" spans="1:40" x14ac:dyDescent="0.2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111"/>
      <c r="R808" s="30"/>
      <c r="S808" s="30"/>
      <c r="T808" s="30"/>
      <c r="U808" s="30"/>
      <c r="V808" s="30"/>
      <c r="W808" s="30"/>
      <c r="X808" s="30"/>
      <c r="Y808" s="30"/>
      <c r="Z808" s="30"/>
      <c r="AA808" s="30"/>
      <c r="AB808" s="30"/>
      <c r="AC808" s="30"/>
      <c r="AD808" s="30"/>
      <c r="AE808" s="30"/>
      <c r="AF808" s="30"/>
      <c r="AG808" s="30"/>
      <c r="AH808" s="30"/>
      <c r="AI808" s="30"/>
      <c r="AJ808" s="30"/>
      <c r="AK808" s="30"/>
      <c r="AL808" s="30"/>
      <c r="AM808" s="30"/>
      <c r="AN808" s="30"/>
    </row>
    <row r="809" spans="1:40" x14ac:dyDescent="0.2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111"/>
      <c r="R809" s="30"/>
      <c r="S809" s="30"/>
      <c r="T809" s="30"/>
      <c r="U809" s="30"/>
      <c r="V809" s="30"/>
      <c r="W809" s="30"/>
      <c r="X809" s="30"/>
      <c r="Y809" s="30"/>
      <c r="Z809" s="30"/>
      <c r="AA809" s="30"/>
      <c r="AB809" s="30"/>
      <c r="AC809" s="30"/>
      <c r="AD809" s="30"/>
      <c r="AE809" s="30"/>
      <c r="AF809" s="30"/>
      <c r="AG809" s="30"/>
      <c r="AH809" s="30"/>
      <c r="AI809" s="30"/>
      <c r="AJ809" s="30"/>
      <c r="AK809" s="30"/>
      <c r="AL809" s="30"/>
      <c r="AM809" s="30"/>
      <c r="AN809" s="30"/>
    </row>
    <row r="810" spans="1:40" x14ac:dyDescent="0.2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111"/>
      <c r="R810" s="30"/>
      <c r="S810" s="30"/>
      <c r="T810" s="30"/>
      <c r="U810" s="30"/>
      <c r="V810" s="30"/>
      <c r="W810" s="30"/>
      <c r="X810" s="30"/>
      <c r="Y810" s="30"/>
      <c r="Z810" s="30"/>
      <c r="AA810" s="30"/>
      <c r="AB810" s="30"/>
      <c r="AC810" s="30"/>
      <c r="AD810" s="30"/>
      <c r="AE810" s="30"/>
      <c r="AF810" s="30"/>
      <c r="AG810" s="30"/>
      <c r="AH810" s="30"/>
      <c r="AI810" s="30"/>
      <c r="AJ810" s="30"/>
      <c r="AK810" s="30"/>
      <c r="AL810" s="30"/>
      <c r="AM810" s="30"/>
      <c r="AN810" s="30"/>
    </row>
    <row r="811" spans="1:40" x14ac:dyDescent="0.2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111"/>
      <c r="R811" s="30"/>
      <c r="S811" s="30"/>
      <c r="T811" s="30"/>
      <c r="U811" s="30"/>
      <c r="V811" s="30"/>
      <c r="W811" s="30"/>
      <c r="X811" s="30"/>
      <c r="Y811" s="30"/>
      <c r="Z811" s="30"/>
      <c r="AA811" s="30"/>
      <c r="AB811" s="30"/>
      <c r="AC811" s="30"/>
      <c r="AD811" s="30"/>
      <c r="AE811" s="30"/>
      <c r="AF811" s="30"/>
      <c r="AG811" s="30"/>
      <c r="AH811" s="30"/>
      <c r="AI811" s="30"/>
      <c r="AJ811" s="30"/>
      <c r="AK811" s="30"/>
      <c r="AL811" s="30"/>
      <c r="AM811" s="30"/>
      <c r="AN811" s="30"/>
    </row>
    <row r="812" spans="1:40" x14ac:dyDescent="0.2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111"/>
      <c r="R812" s="30"/>
      <c r="S812" s="30"/>
      <c r="T812" s="30"/>
      <c r="U812" s="30"/>
      <c r="V812" s="30"/>
      <c r="W812" s="30"/>
      <c r="X812" s="30"/>
      <c r="Y812" s="30"/>
      <c r="Z812" s="30"/>
      <c r="AA812" s="30"/>
      <c r="AB812" s="30"/>
      <c r="AC812" s="30"/>
      <c r="AD812" s="30"/>
      <c r="AE812" s="30"/>
      <c r="AF812" s="30"/>
      <c r="AG812" s="30"/>
      <c r="AH812" s="30"/>
      <c r="AI812" s="30"/>
      <c r="AJ812" s="30"/>
      <c r="AK812" s="30"/>
      <c r="AL812" s="30"/>
      <c r="AM812" s="30"/>
      <c r="AN812" s="30"/>
    </row>
    <row r="813" spans="1:40" x14ac:dyDescent="0.2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111"/>
      <c r="R813" s="30"/>
      <c r="S813" s="30"/>
      <c r="T813" s="30"/>
      <c r="U813" s="30"/>
      <c r="V813" s="30"/>
      <c r="W813" s="30"/>
      <c r="X813" s="30"/>
      <c r="Y813" s="30"/>
      <c r="Z813" s="30"/>
      <c r="AA813" s="30"/>
      <c r="AB813" s="30"/>
      <c r="AC813" s="30"/>
      <c r="AD813" s="30"/>
      <c r="AE813" s="30"/>
      <c r="AF813" s="30"/>
      <c r="AG813" s="30"/>
      <c r="AH813" s="30"/>
      <c r="AI813" s="30"/>
      <c r="AJ813" s="30"/>
      <c r="AK813" s="30"/>
      <c r="AL813" s="30"/>
      <c r="AM813" s="30"/>
      <c r="AN813" s="30"/>
    </row>
    <row r="814" spans="1:40" x14ac:dyDescent="0.2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111"/>
      <c r="R814" s="30"/>
      <c r="S814" s="30"/>
      <c r="T814" s="30"/>
      <c r="U814" s="30"/>
      <c r="V814" s="30"/>
      <c r="W814" s="30"/>
      <c r="X814" s="30"/>
      <c r="Y814" s="30"/>
      <c r="Z814" s="30"/>
      <c r="AA814" s="30"/>
      <c r="AB814" s="30"/>
      <c r="AC814" s="30"/>
      <c r="AD814" s="30"/>
      <c r="AE814" s="30"/>
      <c r="AF814" s="30"/>
      <c r="AG814" s="30"/>
      <c r="AH814" s="30"/>
      <c r="AI814" s="30"/>
      <c r="AJ814" s="30"/>
      <c r="AK814" s="30"/>
      <c r="AL814" s="30"/>
      <c r="AM814" s="30"/>
      <c r="AN814" s="30"/>
    </row>
    <row r="815" spans="1:40" x14ac:dyDescent="0.2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111"/>
      <c r="R815" s="30"/>
      <c r="S815" s="30"/>
      <c r="T815" s="30"/>
      <c r="U815" s="30"/>
      <c r="V815" s="30"/>
      <c r="W815" s="30"/>
      <c r="X815" s="30"/>
      <c r="Y815" s="30"/>
      <c r="Z815" s="30"/>
      <c r="AA815" s="30"/>
      <c r="AB815" s="30"/>
      <c r="AC815" s="30"/>
      <c r="AD815" s="30"/>
      <c r="AE815" s="30"/>
      <c r="AF815" s="30"/>
      <c r="AG815" s="30"/>
      <c r="AH815" s="30"/>
      <c r="AI815" s="30"/>
      <c r="AJ815" s="30"/>
      <c r="AK815" s="30"/>
      <c r="AL815" s="30"/>
      <c r="AM815" s="30"/>
      <c r="AN815" s="30"/>
    </row>
    <row r="816" spans="1:40" x14ac:dyDescent="0.2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111"/>
      <c r="R816" s="30"/>
      <c r="S816" s="30"/>
      <c r="T816" s="30"/>
      <c r="U816" s="30"/>
      <c r="V816" s="30"/>
      <c r="W816" s="30"/>
      <c r="X816" s="30"/>
      <c r="Y816" s="30"/>
      <c r="Z816" s="30"/>
      <c r="AA816" s="30"/>
      <c r="AB816" s="30"/>
      <c r="AC816" s="30"/>
      <c r="AD816" s="30"/>
      <c r="AE816" s="30"/>
      <c r="AF816" s="30"/>
      <c r="AG816" s="30"/>
      <c r="AH816" s="30"/>
      <c r="AI816" s="30"/>
      <c r="AJ816" s="30"/>
      <c r="AK816" s="30"/>
      <c r="AL816" s="30"/>
      <c r="AM816" s="30"/>
      <c r="AN816" s="30"/>
    </row>
    <row r="817" spans="1:40" x14ac:dyDescent="0.2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111"/>
      <c r="R817" s="30"/>
      <c r="S817" s="30"/>
      <c r="T817" s="30"/>
      <c r="U817" s="30"/>
      <c r="V817" s="30"/>
      <c r="W817" s="30"/>
      <c r="X817" s="30"/>
      <c r="Y817" s="30"/>
      <c r="Z817" s="30"/>
      <c r="AA817" s="30"/>
      <c r="AB817" s="30"/>
      <c r="AC817" s="30"/>
      <c r="AD817" s="30"/>
      <c r="AE817" s="30"/>
      <c r="AF817" s="30"/>
      <c r="AG817" s="30"/>
      <c r="AH817" s="30"/>
      <c r="AI817" s="30"/>
      <c r="AJ817" s="30"/>
      <c r="AK817" s="30"/>
      <c r="AL817" s="30"/>
      <c r="AM817" s="30"/>
      <c r="AN817" s="30"/>
    </row>
    <row r="818" spans="1:40" x14ac:dyDescent="0.2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111"/>
      <c r="R818" s="30"/>
      <c r="S818" s="30"/>
      <c r="T818" s="30"/>
      <c r="U818" s="30"/>
      <c r="V818" s="30"/>
      <c r="W818" s="30"/>
      <c r="X818" s="30"/>
      <c r="Y818" s="30"/>
      <c r="Z818" s="30"/>
      <c r="AA818" s="30"/>
      <c r="AB818" s="30"/>
      <c r="AC818" s="30"/>
      <c r="AD818" s="30"/>
      <c r="AE818" s="30"/>
      <c r="AF818" s="30"/>
      <c r="AG818" s="30"/>
      <c r="AH818" s="30"/>
      <c r="AI818" s="30"/>
      <c r="AJ818" s="30"/>
      <c r="AK818" s="30"/>
      <c r="AL818" s="30"/>
      <c r="AM818" s="30"/>
      <c r="AN818" s="30"/>
    </row>
    <row r="819" spans="1:40" x14ac:dyDescent="0.2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111"/>
      <c r="R819" s="30"/>
      <c r="S819" s="30"/>
      <c r="T819" s="30"/>
      <c r="U819" s="30"/>
      <c r="V819" s="30"/>
      <c r="W819" s="30"/>
      <c r="X819" s="30"/>
      <c r="Y819" s="30"/>
      <c r="Z819" s="30"/>
      <c r="AA819" s="30"/>
      <c r="AB819" s="30"/>
      <c r="AC819" s="30"/>
      <c r="AD819" s="30"/>
      <c r="AE819" s="30"/>
      <c r="AF819" s="30"/>
      <c r="AG819" s="30"/>
      <c r="AH819" s="30"/>
      <c r="AI819" s="30"/>
      <c r="AJ819" s="30"/>
      <c r="AK819" s="30"/>
      <c r="AL819" s="30"/>
      <c r="AM819" s="30"/>
      <c r="AN819" s="30"/>
    </row>
    <row r="820" spans="1:40" x14ac:dyDescent="0.2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111"/>
      <c r="R820" s="30"/>
      <c r="S820" s="30"/>
      <c r="T820" s="30"/>
      <c r="U820" s="30"/>
      <c r="V820" s="30"/>
      <c r="W820" s="30"/>
      <c r="X820" s="30"/>
      <c r="Y820" s="30"/>
      <c r="Z820" s="30"/>
      <c r="AA820" s="30"/>
      <c r="AB820" s="30"/>
      <c r="AC820" s="30"/>
      <c r="AD820" s="30"/>
      <c r="AE820" s="30"/>
      <c r="AF820" s="30"/>
      <c r="AG820" s="30"/>
      <c r="AH820" s="30"/>
      <c r="AI820" s="30"/>
      <c r="AJ820" s="30"/>
      <c r="AK820" s="30"/>
      <c r="AL820" s="30"/>
      <c r="AM820" s="30"/>
      <c r="AN820" s="30"/>
    </row>
    <row r="821" spans="1:40" x14ac:dyDescent="0.2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111"/>
      <c r="R821" s="30"/>
      <c r="S821" s="30"/>
      <c r="T821" s="30"/>
      <c r="U821" s="30"/>
      <c r="V821" s="30"/>
      <c r="W821" s="30"/>
      <c r="X821" s="30"/>
      <c r="Y821" s="30"/>
      <c r="Z821" s="30"/>
      <c r="AA821" s="30"/>
      <c r="AB821" s="30"/>
      <c r="AC821" s="30"/>
      <c r="AD821" s="30"/>
      <c r="AE821" s="30"/>
      <c r="AF821" s="30"/>
      <c r="AG821" s="30"/>
      <c r="AH821" s="30"/>
      <c r="AI821" s="30"/>
      <c r="AJ821" s="30"/>
      <c r="AK821" s="30"/>
      <c r="AL821" s="30"/>
      <c r="AM821" s="30"/>
      <c r="AN821" s="30"/>
    </row>
    <row r="822" spans="1:40" x14ac:dyDescent="0.2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111"/>
      <c r="R822" s="30"/>
      <c r="S822" s="30"/>
      <c r="T822" s="30"/>
      <c r="U822" s="30"/>
      <c r="V822" s="30"/>
      <c r="W822" s="30"/>
      <c r="X822" s="30"/>
      <c r="Y822" s="30"/>
      <c r="Z822" s="30"/>
      <c r="AA822" s="30"/>
      <c r="AB822" s="30"/>
      <c r="AC822" s="30"/>
      <c r="AD822" s="30"/>
      <c r="AE822" s="30"/>
      <c r="AF822" s="30"/>
      <c r="AG822" s="30"/>
      <c r="AH822" s="30"/>
      <c r="AI822" s="30"/>
      <c r="AJ822" s="30"/>
      <c r="AK822" s="30"/>
      <c r="AL822" s="30"/>
      <c r="AM822" s="30"/>
      <c r="AN822" s="30"/>
    </row>
    <row r="823" spans="1:40" x14ac:dyDescent="0.2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111"/>
      <c r="R823" s="30"/>
      <c r="S823" s="30"/>
      <c r="T823" s="30"/>
      <c r="U823" s="30"/>
      <c r="V823" s="30"/>
      <c r="W823" s="30"/>
      <c r="X823" s="30"/>
      <c r="Y823" s="30"/>
      <c r="Z823" s="30"/>
      <c r="AA823" s="30"/>
      <c r="AB823" s="30"/>
      <c r="AC823" s="30"/>
      <c r="AD823" s="30"/>
      <c r="AE823" s="30"/>
      <c r="AF823" s="30"/>
      <c r="AG823" s="30"/>
      <c r="AH823" s="30"/>
      <c r="AI823" s="30"/>
      <c r="AJ823" s="30"/>
      <c r="AK823" s="30"/>
      <c r="AL823" s="30"/>
      <c r="AM823" s="30"/>
      <c r="AN823" s="30"/>
    </row>
    <row r="824" spans="1:40" x14ac:dyDescent="0.2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111"/>
      <c r="R824" s="30"/>
      <c r="S824" s="30"/>
      <c r="T824" s="30"/>
      <c r="U824" s="30"/>
      <c r="V824" s="30"/>
      <c r="W824" s="30"/>
      <c r="X824" s="30"/>
      <c r="Y824" s="30"/>
      <c r="Z824" s="30"/>
      <c r="AA824" s="30"/>
      <c r="AB824" s="30"/>
      <c r="AC824" s="30"/>
      <c r="AD824" s="30"/>
      <c r="AE824" s="30"/>
      <c r="AF824" s="30"/>
      <c r="AG824" s="30"/>
      <c r="AH824" s="30"/>
      <c r="AI824" s="30"/>
      <c r="AJ824" s="30"/>
      <c r="AK824" s="30"/>
      <c r="AL824" s="30"/>
      <c r="AM824" s="30"/>
      <c r="AN824" s="30"/>
    </row>
    <row r="825" spans="1:40" x14ac:dyDescent="0.2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111"/>
      <c r="R825" s="30"/>
      <c r="S825" s="30"/>
      <c r="T825" s="30"/>
      <c r="U825" s="30"/>
      <c r="V825" s="30"/>
      <c r="W825" s="30"/>
      <c r="X825" s="30"/>
      <c r="Y825" s="30"/>
      <c r="Z825" s="30"/>
      <c r="AA825" s="30"/>
      <c r="AB825" s="30"/>
      <c r="AC825" s="30"/>
      <c r="AD825" s="30"/>
      <c r="AE825" s="30"/>
      <c r="AF825" s="30"/>
      <c r="AG825" s="30"/>
      <c r="AH825" s="30"/>
      <c r="AI825" s="30"/>
      <c r="AJ825" s="30"/>
      <c r="AK825" s="30"/>
      <c r="AL825" s="30"/>
      <c r="AM825" s="30"/>
      <c r="AN825" s="30"/>
    </row>
    <row r="826" spans="1:40" x14ac:dyDescent="0.2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111"/>
      <c r="R826" s="30"/>
      <c r="S826" s="30"/>
      <c r="T826" s="30"/>
      <c r="U826" s="30"/>
      <c r="V826" s="30"/>
      <c r="W826" s="30"/>
      <c r="X826" s="30"/>
      <c r="Y826" s="30"/>
      <c r="Z826" s="30"/>
      <c r="AA826" s="30"/>
      <c r="AB826" s="30"/>
      <c r="AC826" s="30"/>
      <c r="AD826" s="30"/>
      <c r="AE826" s="30"/>
      <c r="AF826" s="30"/>
      <c r="AG826" s="30"/>
      <c r="AH826" s="30"/>
      <c r="AI826" s="30"/>
      <c r="AJ826" s="30"/>
      <c r="AK826" s="30"/>
      <c r="AL826" s="30"/>
      <c r="AM826" s="30"/>
      <c r="AN826" s="30"/>
    </row>
    <row r="827" spans="1:40" x14ac:dyDescent="0.2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111"/>
      <c r="R827" s="30"/>
      <c r="S827" s="30"/>
      <c r="T827" s="30"/>
      <c r="U827" s="30"/>
      <c r="V827" s="30"/>
      <c r="W827" s="30"/>
      <c r="X827" s="30"/>
      <c r="Y827" s="30"/>
      <c r="Z827" s="30"/>
      <c r="AA827" s="30"/>
      <c r="AB827" s="30"/>
      <c r="AC827" s="30"/>
      <c r="AD827" s="30"/>
      <c r="AE827" s="30"/>
      <c r="AF827" s="30"/>
      <c r="AG827" s="30"/>
      <c r="AH827" s="30"/>
      <c r="AI827" s="30"/>
      <c r="AJ827" s="30"/>
      <c r="AK827" s="30"/>
      <c r="AL827" s="30"/>
      <c r="AM827" s="30"/>
      <c r="AN827" s="30"/>
    </row>
    <row r="828" spans="1:40" x14ac:dyDescent="0.2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111"/>
      <c r="R828" s="30"/>
      <c r="S828" s="30"/>
      <c r="T828" s="30"/>
      <c r="U828" s="30"/>
      <c r="V828" s="30"/>
      <c r="W828" s="30"/>
      <c r="X828" s="30"/>
      <c r="Y828" s="30"/>
      <c r="Z828" s="30"/>
      <c r="AA828" s="30"/>
      <c r="AB828" s="30"/>
      <c r="AC828" s="30"/>
      <c r="AD828" s="30"/>
      <c r="AE828" s="30"/>
      <c r="AF828" s="30"/>
      <c r="AG828" s="30"/>
      <c r="AH828" s="30"/>
      <c r="AI828" s="30"/>
      <c r="AJ828" s="30"/>
      <c r="AK828" s="30"/>
      <c r="AL828" s="30"/>
      <c r="AM828" s="30"/>
      <c r="AN828" s="30"/>
    </row>
    <row r="829" spans="1:40" x14ac:dyDescent="0.2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111"/>
      <c r="R829" s="30"/>
      <c r="S829" s="30"/>
      <c r="T829" s="30"/>
      <c r="U829" s="30"/>
      <c r="V829" s="30"/>
      <c r="W829" s="30"/>
      <c r="X829" s="30"/>
      <c r="Y829" s="30"/>
      <c r="Z829" s="30"/>
      <c r="AA829" s="30"/>
      <c r="AB829" s="30"/>
      <c r="AC829" s="30"/>
      <c r="AD829" s="30"/>
      <c r="AE829" s="30"/>
      <c r="AF829" s="30"/>
      <c r="AG829" s="30"/>
      <c r="AH829" s="30"/>
      <c r="AI829" s="30"/>
      <c r="AJ829" s="30"/>
      <c r="AK829" s="30"/>
      <c r="AL829" s="30"/>
      <c r="AM829" s="30"/>
      <c r="AN829" s="30"/>
    </row>
    <row r="830" spans="1:40" x14ac:dyDescent="0.2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111"/>
      <c r="R830" s="30"/>
      <c r="S830" s="30"/>
      <c r="T830" s="30"/>
      <c r="U830" s="30"/>
      <c r="V830" s="30"/>
      <c r="W830" s="30"/>
      <c r="X830" s="30"/>
      <c r="Y830" s="30"/>
      <c r="Z830" s="30"/>
      <c r="AA830" s="30"/>
      <c r="AB830" s="30"/>
      <c r="AC830" s="30"/>
      <c r="AD830" s="30"/>
      <c r="AE830" s="30"/>
      <c r="AF830" s="30"/>
      <c r="AG830" s="30"/>
      <c r="AH830" s="30"/>
      <c r="AI830" s="30"/>
      <c r="AJ830" s="30"/>
      <c r="AK830" s="30"/>
      <c r="AL830" s="30"/>
      <c r="AM830" s="30"/>
      <c r="AN830" s="30"/>
    </row>
    <row r="831" spans="1:40" x14ac:dyDescent="0.2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111"/>
      <c r="R831" s="30"/>
      <c r="S831" s="30"/>
      <c r="T831" s="30"/>
      <c r="U831" s="30"/>
      <c r="V831" s="30"/>
      <c r="W831" s="30"/>
      <c r="X831" s="30"/>
      <c r="Y831" s="30"/>
      <c r="Z831" s="30"/>
      <c r="AA831" s="30"/>
      <c r="AB831" s="30"/>
      <c r="AC831" s="30"/>
      <c r="AD831" s="30"/>
      <c r="AE831" s="30"/>
      <c r="AF831" s="30"/>
      <c r="AG831" s="30"/>
      <c r="AH831" s="30"/>
      <c r="AI831" s="30"/>
      <c r="AJ831" s="30"/>
      <c r="AK831" s="30"/>
      <c r="AL831" s="30"/>
      <c r="AM831" s="30"/>
      <c r="AN831" s="30"/>
    </row>
    <row r="832" spans="1:40" x14ac:dyDescent="0.2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111"/>
      <c r="R832" s="30"/>
      <c r="S832" s="30"/>
      <c r="T832" s="30"/>
      <c r="U832" s="30"/>
      <c r="V832" s="30"/>
      <c r="W832" s="30"/>
      <c r="X832" s="30"/>
      <c r="Y832" s="30"/>
      <c r="Z832" s="30"/>
      <c r="AA832" s="30"/>
      <c r="AB832" s="30"/>
      <c r="AC832" s="30"/>
      <c r="AD832" s="30"/>
      <c r="AE832" s="30"/>
      <c r="AF832" s="30"/>
      <c r="AG832" s="30"/>
      <c r="AH832" s="30"/>
      <c r="AI832" s="30"/>
      <c r="AJ832" s="30"/>
      <c r="AK832" s="30"/>
      <c r="AL832" s="30"/>
      <c r="AM832" s="30"/>
      <c r="AN832" s="30"/>
    </row>
    <row r="833" spans="1:40" x14ac:dyDescent="0.2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111"/>
      <c r="R833" s="30"/>
      <c r="S833" s="30"/>
      <c r="T833" s="30"/>
      <c r="U833" s="30"/>
      <c r="V833" s="30"/>
      <c r="W833" s="30"/>
      <c r="X833" s="30"/>
      <c r="Y833" s="30"/>
      <c r="Z833" s="30"/>
      <c r="AA833" s="30"/>
      <c r="AB833" s="30"/>
      <c r="AC833" s="30"/>
      <c r="AD833" s="30"/>
      <c r="AE833" s="30"/>
      <c r="AF833" s="30"/>
      <c r="AG833" s="30"/>
      <c r="AH833" s="30"/>
      <c r="AI833" s="30"/>
      <c r="AJ833" s="30"/>
      <c r="AK833" s="30"/>
      <c r="AL833" s="30"/>
      <c r="AM833" s="30"/>
      <c r="AN833" s="30"/>
    </row>
    <row r="834" spans="1:40" x14ac:dyDescent="0.2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111"/>
      <c r="R834" s="30"/>
      <c r="S834" s="30"/>
      <c r="T834" s="30"/>
      <c r="U834" s="30"/>
      <c r="V834" s="30"/>
      <c r="W834" s="30"/>
      <c r="X834" s="30"/>
      <c r="Y834" s="30"/>
      <c r="Z834" s="30"/>
      <c r="AA834" s="30"/>
      <c r="AB834" s="30"/>
      <c r="AC834" s="30"/>
      <c r="AD834" s="30"/>
      <c r="AE834" s="30"/>
      <c r="AF834" s="30"/>
      <c r="AG834" s="30"/>
      <c r="AH834" s="30"/>
      <c r="AI834" s="30"/>
      <c r="AJ834" s="30"/>
      <c r="AK834" s="30"/>
      <c r="AL834" s="30"/>
      <c r="AM834" s="30"/>
      <c r="AN834" s="30"/>
    </row>
    <row r="835" spans="1:40" x14ac:dyDescent="0.2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111"/>
      <c r="R835" s="30"/>
      <c r="S835" s="30"/>
      <c r="T835" s="30"/>
      <c r="U835" s="30"/>
      <c r="V835" s="30"/>
      <c r="W835" s="30"/>
      <c r="X835" s="30"/>
      <c r="Y835" s="30"/>
      <c r="Z835" s="30"/>
      <c r="AA835" s="30"/>
      <c r="AB835" s="30"/>
      <c r="AC835" s="30"/>
      <c r="AD835" s="30"/>
      <c r="AE835" s="30"/>
      <c r="AF835" s="30"/>
      <c r="AG835" s="30"/>
      <c r="AH835" s="30"/>
      <c r="AI835" s="30"/>
      <c r="AJ835" s="30"/>
      <c r="AK835" s="30"/>
      <c r="AL835" s="30"/>
      <c r="AM835" s="30"/>
      <c r="AN835" s="30"/>
    </row>
    <row r="836" spans="1:40" x14ac:dyDescent="0.2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111"/>
      <c r="R836" s="30"/>
      <c r="S836" s="30"/>
      <c r="T836" s="30"/>
      <c r="U836" s="30"/>
      <c r="V836" s="30"/>
      <c r="W836" s="30"/>
      <c r="X836" s="30"/>
      <c r="Y836" s="30"/>
      <c r="Z836" s="30"/>
      <c r="AA836" s="30"/>
      <c r="AB836" s="30"/>
      <c r="AC836" s="30"/>
      <c r="AD836" s="30"/>
      <c r="AE836" s="30"/>
      <c r="AF836" s="30"/>
      <c r="AG836" s="30"/>
      <c r="AH836" s="30"/>
      <c r="AI836" s="30"/>
      <c r="AJ836" s="30"/>
      <c r="AK836" s="30"/>
      <c r="AL836" s="30"/>
      <c r="AM836" s="30"/>
      <c r="AN836" s="30"/>
    </row>
    <row r="837" spans="1:40" x14ac:dyDescent="0.2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111"/>
      <c r="R837" s="30"/>
      <c r="S837" s="30"/>
      <c r="T837" s="30"/>
      <c r="U837" s="30"/>
      <c r="V837" s="30"/>
      <c r="W837" s="30"/>
      <c r="X837" s="30"/>
      <c r="Y837" s="30"/>
      <c r="Z837" s="30"/>
      <c r="AA837" s="30"/>
      <c r="AB837" s="30"/>
      <c r="AC837" s="30"/>
      <c r="AD837" s="30"/>
      <c r="AE837" s="30"/>
      <c r="AF837" s="30"/>
      <c r="AG837" s="30"/>
      <c r="AH837" s="30"/>
      <c r="AI837" s="30"/>
      <c r="AJ837" s="30"/>
      <c r="AK837" s="30"/>
      <c r="AL837" s="30"/>
      <c r="AM837" s="30"/>
      <c r="AN837" s="30"/>
    </row>
    <row r="838" spans="1:40" x14ac:dyDescent="0.2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111"/>
      <c r="R838" s="30"/>
      <c r="S838" s="30"/>
      <c r="T838" s="30"/>
      <c r="U838" s="30"/>
      <c r="V838" s="30"/>
      <c r="W838" s="30"/>
      <c r="X838" s="30"/>
      <c r="Y838" s="30"/>
      <c r="Z838" s="30"/>
      <c r="AA838" s="30"/>
      <c r="AB838" s="30"/>
      <c r="AC838" s="30"/>
      <c r="AD838" s="30"/>
      <c r="AE838" s="30"/>
      <c r="AF838" s="30"/>
      <c r="AG838" s="30"/>
      <c r="AH838" s="30"/>
      <c r="AI838" s="30"/>
      <c r="AJ838" s="30"/>
      <c r="AK838" s="30"/>
      <c r="AL838" s="30"/>
      <c r="AM838" s="30"/>
      <c r="AN838" s="30"/>
    </row>
    <row r="839" spans="1:40" x14ac:dyDescent="0.2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111"/>
      <c r="R839" s="30"/>
      <c r="S839" s="30"/>
      <c r="T839" s="30"/>
      <c r="U839" s="30"/>
      <c r="V839" s="30"/>
      <c r="W839" s="30"/>
      <c r="X839" s="30"/>
      <c r="Y839" s="30"/>
      <c r="Z839" s="30"/>
      <c r="AA839" s="30"/>
      <c r="AB839" s="30"/>
      <c r="AC839" s="30"/>
      <c r="AD839" s="30"/>
      <c r="AE839" s="30"/>
      <c r="AF839" s="30"/>
      <c r="AG839" s="30"/>
      <c r="AH839" s="30"/>
      <c r="AI839" s="30"/>
      <c r="AJ839" s="30"/>
      <c r="AK839" s="30"/>
      <c r="AL839" s="30"/>
      <c r="AM839" s="30"/>
      <c r="AN839" s="30"/>
    </row>
    <row r="840" spans="1:40" x14ac:dyDescent="0.2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111"/>
      <c r="R840" s="30"/>
      <c r="S840" s="30"/>
      <c r="T840" s="30"/>
      <c r="U840" s="30"/>
      <c r="V840" s="30"/>
      <c r="W840" s="30"/>
      <c r="X840" s="30"/>
      <c r="Y840" s="30"/>
      <c r="Z840" s="30"/>
      <c r="AA840" s="30"/>
      <c r="AB840" s="30"/>
      <c r="AC840" s="30"/>
      <c r="AD840" s="30"/>
      <c r="AE840" s="30"/>
      <c r="AF840" s="30"/>
      <c r="AG840" s="30"/>
      <c r="AH840" s="30"/>
      <c r="AI840" s="30"/>
      <c r="AJ840" s="30"/>
      <c r="AK840" s="30"/>
      <c r="AL840" s="30"/>
      <c r="AM840" s="30"/>
      <c r="AN840" s="30"/>
    </row>
    <row r="841" spans="1:40" x14ac:dyDescent="0.2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111"/>
      <c r="R841" s="30"/>
      <c r="S841" s="30"/>
      <c r="T841" s="30"/>
      <c r="U841" s="30"/>
      <c r="V841" s="30"/>
      <c r="W841" s="30"/>
      <c r="X841" s="30"/>
      <c r="Y841" s="30"/>
      <c r="Z841" s="30"/>
      <c r="AA841" s="30"/>
      <c r="AB841" s="30"/>
      <c r="AC841" s="30"/>
      <c r="AD841" s="30"/>
      <c r="AE841" s="30"/>
      <c r="AF841" s="30"/>
      <c r="AG841" s="30"/>
      <c r="AH841" s="30"/>
      <c r="AI841" s="30"/>
      <c r="AJ841" s="30"/>
      <c r="AK841" s="30"/>
      <c r="AL841" s="30"/>
      <c r="AM841" s="30"/>
      <c r="AN841" s="30"/>
    </row>
    <row r="842" spans="1:40" x14ac:dyDescent="0.2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111"/>
      <c r="R842" s="30"/>
      <c r="S842" s="30"/>
      <c r="T842" s="30"/>
      <c r="U842" s="30"/>
      <c r="V842" s="30"/>
      <c r="W842" s="30"/>
      <c r="X842" s="30"/>
      <c r="Y842" s="30"/>
      <c r="Z842" s="30"/>
      <c r="AA842" s="30"/>
      <c r="AB842" s="30"/>
      <c r="AC842" s="30"/>
      <c r="AD842" s="30"/>
      <c r="AE842" s="30"/>
      <c r="AF842" s="30"/>
      <c r="AG842" s="30"/>
      <c r="AH842" s="30"/>
      <c r="AI842" s="30"/>
      <c r="AJ842" s="30"/>
      <c r="AK842" s="30"/>
      <c r="AL842" s="30"/>
      <c r="AM842" s="30"/>
      <c r="AN842" s="30"/>
    </row>
    <row r="843" spans="1:40" x14ac:dyDescent="0.2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111"/>
      <c r="R843" s="30"/>
      <c r="S843" s="30"/>
      <c r="T843" s="30"/>
      <c r="U843" s="30"/>
      <c r="V843" s="30"/>
      <c r="W843" s="30"/>
      <c r="X843" s="30"/>
      <c r="Y843" s="30"/>
      <c r="Z843" s="30"/>
      <c r="AA843" s="30"/>
      <c r="AB843" s="30"/>
      <c r="AC843" s="30"/>
      <c r="AD843" s="30"/>
      <c r="AE843" s="30"/>
      <c r="AF843" s="30"/>
      <c r="AG843" s="30"/>
      <c r="AH843" s="30"/>
      <c r="AI843" s="30"/>
      <c r="AJ843" s="30"/>
      <c r="AK843" s="30"/>
      <c r="AL843" s="30"/>
      <c r="AM843" s="30"/>
      <c r="AN843" s="30"/>
    </row>
    <row r="844" spans="1:40" x14ac:dyDescent="0.2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111"/>
      <c r="R844" s="30"/>
      <c r="S844" s="30"/>
      <c r="T844" s="30"/>
      <c r="U844" s="30"/>
      <c r="V844" s="30"/>
      <c r="W844" s="30"/>
      <c r="X844" s="30"/>
      <c r="Y844" s="30"/>
      <c r="Z844" s="30"/>
      <c r="AA844" s="30"/>
      <c r="AB844" s="30"/>
      <c r="AC844" s="30"/>
      <c r="AD844" s="30"/>
      <c r="AE844" s="30"/>
      <c r="AF844" s="30"/>
      <c r="AG844" s="30"/>
      <c r="AH844" s="30"/>
      <c r="AI844" s="30"/>
      <c r="AJ844" s="30"/>
      <c r="AK844" s="30"/>
      <c r="AL844" s="30"/>
      <c r="AM844" s="30"/>
      <c r="AN844" s="30"/>
    </row>
    <row r="845" spans="1:40" x14ac:dyDescent="0.2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111"/>
      <c r="R845" s="30"/>
      <c r="S845" s="30"/>
      <c r="T845" s="30"/>
      <c r="U845" s="30"/>
      <c r="V845" s="30"/>
      <c r="W845" s="30"/>
      <c r="X845" s="30"/>
      <c r="Y845" s="30"/>
      <c r="Z845" s="30"/>
      <c r="AA845" s="30"/>
      <c r="AB845" s="30"/>
      <c r="AC845" s="30"/>
      <c r="AD845" s="30"/>
      <c r="AE845" s="30"/>
      <c r="AF845" s="30"/>
      <c r="AG845" s="30"/>
      <c r="AH845" s="30"/>
      <c r="AI845" s="30"/>
      <c r="AJ845" s="30"/>
      <c r="AK845" s="30"/>
      <c r="AL845" s="30"/>
      <c r="AM845" s="30"/>
      <c r="AN845" s="30"/>
    </row>
    <row r="846" spans="1:40" x14ac:dyDescent="0.2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111"/>
      <c r="R846" s="30"/>
      <c r="S846" s="30"/>
      <c r="T846" s="30"/>
      <c r="U846" s="30"/>
      <c r="V846" s="30"/>
      <c r="W846" s="30"/>
      <c r="X846" s="30"/>
      <c r="Y846" s="30"/>
      <c r="Z846" s="30"/>
      <c r="AA846" s="30"/>
      <c r="AB846" s="30"/>
      <c r="AC846" s="30"/>
      <c r="AD846" s="30"/>
      <c r="AE846" s="30"/>
      <c r="AF846" s="30"/>
      <c r="AG846" s="30"/>
      <c r="AH846" s="30"/>
      <c r="AI846" s="30"/>
      <c r="AJ846" s="30"/>
      <c r="AK846" s="30"/>
      <c r="AL846" s="30"/>
      <c r="AM846" s="30"/>
      <c r="AN846" s="30"/>
    </row>
    <row r="847" spans="1:40" x14ac:dyDescent="0.2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111"/>
      <c r="R847" s="30"/>
      <c r="S847" s="30"/>
      <c r="T847" s="30"/>
      <c r="U847" s="30"/>
      <c r="V847" s="30"/>
      <c r="W847" s="30"/>
      <c r="X847" s="30"/>
      <c r="Y847" s="30"/>
      <c r="Z847" s="30"/>
      <c r="AA847" s="30"/>
      <c r="AB847" s="30"/>
      <c r="AC847" s="30"/>
      <c r="AD847" s="30"/>
      <c r="AE847" s="30"/>
      <c r="AF847" s="30"/>
      <c r="AG847" s="30"/>
      <c r="AH847" s="30"/>
      <c r="AI847" s="30"/>
      <c r="AJ847" s="30"/>
      <c r="AK847" s="30"/>
      <c r="AL847" s="30"/>
      <c r="AM847" s="30"/>
      <c r="AN847" s="30"/>
    </row>
    <row r="848" spans="1:40" x14ac:dyDescent="0.2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111"/>
      <c r="R848" s="30"/>
      <c r="S848" s="30"/>
      <c r="T848" s="30"/>
      <c r="U848" s="30"/>
      <c r="V848" s="30"/>
      <c r="W848" s="30"/>
      <c r="X848" s="30"/>
      <c r="Y848" s="30"/>
      <c r="Z848" s="30"/>
      <c r="AA848" s="30"/>
      <c r="AB848" s="30"/>
      <c r="AC848" s="30"/>
      <c r="AD848" s="30"/>
      <c r="AE848" s="30"/>
      <c r="AF848" s="30"/>
      <c r="AG848" s="30"/>
      <c r="AH848" s="30"/>
      <c r="AI848" s="30"/>
      <c r="AJ848" s="30"/>
      <c r="AK848" s="30"/>
      <c r="AL848" s="30"/>
      <c r="AM848" s="30"/>
      <c r="AN848" s="30"/>
    </row>
    <row r="849" spans="1:40" x14ac:dyDescent="0.2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111"/>
      <c r="R849" s="30"/>
      <c r="S849" s="30"/>
      <c r="T849" s="30"/>
      <c r="U849" s="30"/>
      <c r="V849" s="30"/>
      <c r="W849" s="30"/>
      <c r="X849" s="30"/>
      <c r="Y849" s="30"/>
      <c r="Z849" s="30"/>
      <c r="AA849" s="30"/>
      <c r="AB849" s="30"/>
      <c r="AC849" s="30"/>
      <c r="AD849" s="30"/>
      <c r="AE849" s="30"/>
      <c r="AF849" s="30"/>
      <c r="AG849" s="30"/>
      <c r="AH849" s="30"/>
      <c r="AI849" s="30"/>
      <c r="AJ849" s="30"/>
      <c r="AK849" s="30"/>
      <c r="AL849" s="30"/>
      <c r="AM849" s="30"/>
      <c r="AN849" s="30"/>
    </row>
    <row r="850" spans="1:40" x14ac:dyDescent="0.2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111"/>
      <c r="R850" s="30"/>
      <c r="S850" s="30"/>
      <c r="T850" s="30"/>
      <c r="U850" s="30"/>
      <c r="V850" s="30"/>
      <c r="W850" s="30"/>
      <c r="X850" s="30"/>
      <c r="Y850" s="30"/>
      <c r="Z850" s="30"/>
      <c r="AA850" s="30"/>
      <c r="AB850" s="30"/>
      <c r="AC850" s="30"/>
      <c r="AD850" s="30"/>
      <c r="AE850" s="30"/>
      <c r="AF850" s="30"/>
      <c r="AG850" s="30"/>
      <c r="AH850" s="30"/>
      <c r="AI850" s="30"/>
      <c r="AJ850" s="30"/>
      <c r="AK850" s="30"/>
      <c r="AL850" s="30"/>
      <c r="AM850" s="30"/>
      <c r="AN850" s="30"/>
    </row>
    <row r="851" spans="1:40" x14ac:dyDescent="0.2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111"/>
      <c r="R851" s="30"/>
      <c r="S851" s="30"/>
      <c r="T851" s="30"/>
      <c r="U851" s="30"/>
      <c r="V851" s="30"/>
      <c r="W851" s="30"/>
      <c r="X851" s="30"/>
      <c r="Y851" s="30"/>
      <c r="Z851" s="30"/>
      <c r="AA851" s="30"/>
      <c r="AB851" s="30"/>
      <c r="AC851" s="30"/>
      <c r="AD851" s="30"/>
      <c r="AE851" s="30"/>
      <c r="AF851" s="30"/>
      <c r="AG851" s="30"/>
      <c r="AH851" s="30"/>
      <c r="AI851" s="30"/>
      <c r="AJ851" s="30"/>
      <c r="AK851" s="30"/>
      <c r="AL851" s="30"/>
      <c r="AM851" s="30"/>
      <c r="AN851" s="30"/>
    </row>
    <row r="852" spans="1:40" x14ac:dyDescent="0.2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111"/>
      <c r="R852" s="30"/>
      <c r="S852" s="30"/>
      <c r="T852" s="30"/>
      <c r="U852" s="30"/>
      <c r="V852" s="30"/>
      <c r="W852" s="30"/>
      <c r="X852" s="30"/>
      <c r="Y852" s="30"/>
      <c r="Z852" s="30"/>
      <c r="AA852" s="30"/>
      <c r="AB852" s="30"/>
      <c r="AC852" s="30"/>
      <c r="AD852" s="30"/>
      <c r="AE852" s="30"/>
      <c r="AF852" s="30"/>
      <c r="AG852" s="30"/>
      <c r="AH852" s="30"/>
      <c r="AI852" s="30"/>
      <c r="AJ852" s="30"/>
      <c r="AK852" s="30"/>
      <c r="AL852" s="30"/>
      <c r="AM852" s="30"/>
      <c r="AN852" s="30"/>
    </row>
    <row r="853" spans="1:40" x14ac:dyDescent="0.2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111"/>
      <c r="R853" s="30"/>
      <c r="S853" s="30"/>
      <c r="T853" s="30"/>
      <c r="U853" s="30"/>
      <c r="V853" s="30"/>
      <c r="W853" s="30"/>
      <c r="X853" s="30"/>
      <c r="Y853" s="30"/>
      <c r="Z853" s="30"/>
      <c r="AA853" s="30"/>
      <c r="AB853" s="30"/>
      <c r="AC853" s="30"/>
      <c r="AD853" s="30"/>
      <c r="AE853" s="30"/>
      <c r="AF853" s="30"/>
      <c r="AG853" s="30"/>
      <c r="AH853" s="30"/>
      <c r="AI853" s="30"/>
      <c r="AJ853" s="30"/>
      <c r="AK853" s="30"/>
      <c r="AL853" s="30"/>
      <c r="AM853" s="30"/>
      <c r="AN853" s="30"/>
    </row>
    <row r="854" spans="1:40" x14ac:dyDescent="0.2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111"/>
      <c r="R854" s="30"/>
      <c r="S854" s="30"/>
      <c r="T854" s="30"/>
      <c r="U854" s="30"/>
      <c r="V854" s="30"/>
      <c r="W854" s="30"/>
      <c r="X854" s="30"/>
      <c r="Y854" s="30"/>
      <c r="Z854" s="30"/>
      <c r="AA854" s="30"/>
      <c r="AB854" s="30"/>
      <c r="AC854" s="30"/>
      <c r="AD854" s="30"/>
      <c r="AE854" s="30"/>
      <c r="AF854" s="30"/>
      <c r="AG854" s="30"/>
      <c r="AH854" s="30"/>
      <c r="AI854" s="30"/>
      <c r="AJ854" s="30"/>
      <c r="AK854" s="30"/>
      <c r="AL854" s="30"/>
      <c r="AM854" s="30"/>
      <c r="AN854" s="30"/>
    </row>
    <row r="855" spans="1:40" x14ac:dyDescent="0.2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111"/>
      <c r="R855" s="30"/>
      <c r="S855" s="30"/>
      <c r="T855" s="30"/>
      <c r="U855" s="30"/>
      <c r="V855" s="30"/>
      <c r="W855" s="30"/>
      <c r="X855" s="30"/>
      <c r="Y855" s="30"/>
      <c r="Z855" s="30"/>
      <c r="AA855" s="30"/>
      <c r="AB855" s="30"/>
      <c r="AC855" s="30"/>
      <c r="AD855" s="30"/>
      <c r="AE855" s="30"/>
      <c r="AF855" s="30"/>
      <c r="AG855" s="30"/>
      <c r="AH855" s="30"/>
      <c r="AI855" s="30"/>
      <c r="AJ855" s="30"/>
      <c r="AK855" s="30"/>
      <c r="AL855" s="30"/>
      <c r="AM855" s="30"/>
      <c r="AN855" s="30"/>
    </row>
    <row r="856" spans="1:40" x14ac:dyDescent="0.2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111"/>
      <c r="R856" s="30"/>
      <c r="S856" s="30"/>
      <c r="T856" s="30"/>
      <c r="U856" s="30"/>
      <c r="V856" s="30"/>
      <c r="W856" s="30"/>
      <c r="X856" s="30"/>
      <c r="Y856" s="30"/>
      <c r="Z856" s="30"/>
      <c r="AA856" s="30"/>
      <c r="AB856" s="30"/>
      <c r="AC856" s="30"/>
      <c r="AD856" s="30"/>
      <c r="AE856" s="30"/>
      <c r="AF856" s="30"/>
      <c r="AG856" s="30"/>
      <c r="AH856" s="30"/>
      <c r="AI856" s="30"/>
      <c r="AJ856" s="30"/>
      <c r="AK856" s="30"/>
      <c r="AL856" s="30"/>
      <c r="AM856" s="30"/>
      <c r="AN856" s="30"/>
    </row>
    <row r="857" spans="1:40" x14ac:dyDescent="0.2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111"/>
      <c r="R857" s="30"/>
      <c r="S857" s="30"/>
      <c r="T857" s="30"/>
      <c r="U857" s="30"/>
      <c r="V857" s="30"/>
      <c r="W857" s="30"/>
      <c r="X857" s="30"/>
      <c r="Y857" s="30"/>
      <c r="Z857" s="30"/>
      <c r="AA857" s="30"/>
      <c r="AB857" s="30"/>
      <c r="AC857" s="30"/>
      <c r="AD857" s="30"/>
      <c r="AE857" s="30"/>
      <c r="AF857" s="30"/>
      <c r="AG857" s="30"/>
      <c r="AH857" s="30"/>
      <c r="AI857" s="30"/>
      <c r="AJ857" s="30"/>
      <c r="AK857" s="30"/>
      <c r="AL857" s="30"/>
      <c r="AM857" s="30"/>
      <c r="AN857" s="30"/>
    </row>
    <row r="858" spans="1:40" x14ac:dyDescent="0.2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111"/>
      <c r="R858" s="30"/>
      <c r="S858" s="30"/>
      <c r="T858" s="30"/>
      <c r="U858" s="30"/>
      <c r="V858" s="30"/>
      <c r="W858" s="30"/>
      <c r="X858" s="30"/>
      <c r="Y858" s="30"/>
      <c r="Z858" s="30"/>
      <c r="AA858" s="30"/>
      <c r="AB858" s="30"/>
      <c r="AC858" s="30"/>
      <c r="AD858" s="30"/>
      <c r="AE858" s="30"/>
      <c r="AF858" s="30"/>
      <c r="AG858" s="30"/>
      <c r="AH858" s="30"/>
      <c r="AI858" s="30"/>
      <c r="AJ858" s="30"/>
      <c r="AK858" s="30"/>
      <c r="AL858" s="30"/>
      <c r="AM858" s="30"/>
      <c r="AN858" s="30"/>
    </row>
    <row r="859" spans="1:40" x14ac:dyDescent="0.2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111"/>
      <c r="R859" s="30"/>
      <c r="S859" s="30"/>
      <c r="T859" s="30"/>
      <c r="U859" s="30"/>
      <c r="V859" s="30"/>
      <c r="W859" s="30"/>
      <c r="X859" s="30"/>
      <c r="Y859" s="30"/>
      <c r="Z859" s="30"/>
      <c r="AA859" s="30"/>
      <c r="AB859" s="30"/>
      <c r="AC859" s="30"/>
      <c r="AD859" s="30"/>
      <c r="AE859" s="30"/>
      <c r="AF859" s="30"/>
      <c r="AG859" s="30"/>
      <c r="AH859" s="30"/>
      <c r="AI859" s="30"/>
      <c r="AJ859" s="30"/>
      <c r="AK859" s="30"/>
      <c r="AL859" s="30"/>
      <c r="AM859" s="30"/>
      <c r="AN859" s="30"/>
    </row>
    <row r="860" spans="1:40" x14ac:dyDescent="0.2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111"/>
      <c r="R860" s="30"/>
      <c r="S860" s="30"/>
      <c r="T860" s="30"/>
      <c r="U860" s="30"/>
      <c r="V860" s="30"/>
      <c r="W860" s="30"/>
      <c r="X860" s="30"/>
      <c r="Y860" s="30"/>
      <c r="Z860" s="30"/>
      <c r="AA860" s="30"/>
      <c r="AB860" s="30"/>
      <c r="AC860" s="30"/>
      <c r="AD860" s="30"/>
      <c r="AE860" s="30"/>
      <c r="AF860" s="30"/>
      <c r="AG860" s="30"/>
      <c r="AH860" s="30"/>
      <c r="AI860" s="30"/>
      <c r="AJ860" s="30"/>
      <c r="AK860" s="30"/>
      <c r="AL860" s="30"/>
      <c r="AM860" s="30"/>
      <c r="AN860" s="30"/>
    </row>
    <row r="861" spans="1:40" x14ac:dyDescent="0.2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111"/>
      <c r="R861" s="30"/>
      <c r="S861" s="30"/>
      <c r="T861" s="30"/>
      <c r="U861" s="30"/>
      <c r="V861" s="30"/>
      <c r="W861" s="30"/>
      <c r="X861" s="30"/>
      <c r="Y861" s="30"/>
      <c r="Z861" s="30"/>
      <c r="AA861" s="30"/>
      <c r="AB861" s="30"/>
      <c r="AC861" s="30"/>
      <c r="AD861" s="30"/>
      <c r="AE861" s="30"/>
      <c r="AF861" s="30"/>
      <c r="AG861" s="30"/>
      <c r="AH861" s="30"/>
      <c r="AI861" s="30"/>
      <c r="AJ861" s="30"/>
      <c r="AK861" s="30"/>
      <c r="AL861" s="30"/>
      <c r="AM861" s="30"/>
      <c r="AN861" s="30"/>
    </row>
    <row r="862" spans="1:40" x14ac:dyDescent="0.2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111"/>
      <c r="R862" s="30"/>
      <c r="S862" s="30"/>
      <c r="T862" s="30"/>
      <c r="U862" s="30"/>
      <c r="V862" s="30"/>
      <c r="W862" s="30"/>
      <c r="X862" s="30"/>
      <c r="Y862" s="30"/>
      <c r="Z862" s="30"/>
      <c r="AA862" s="30"/>
      <c r="AB862" s="30"/>
      <c r="AC862" s="30"/>
      <c r="AD862" s="30"/>
      <c r="AE862" s="30"/>
      <c r="AF862" s="30"/>
      <c r="AG862" s="30"/>
      <c r="AH862" s="30"/>
      <c r="AI862" s="30"/>
      <c r="AJ862" s="30"/>
      <c r="AK862" s="30"/>
      <c r="AL862" s="30"/>
      <c r="AM862" s="30"/>
      <c r="AN862" s="30"/>
    </row>
    <row r="863" spans="1:40" x14ac:dyDescent="0.2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111"/>
      <c r="R863" s="30"/>
      <c r="S863" s="30"/>
      <c r="T863" s="30"/>
      <c r="U863" s="30"/>
      <c r="V863" s="30"/>
      <c r="W863" s="30"/>
      <c r="X863" s="30"/>
      <c r="Y863" s="30"/>
      <c r="Z863" s="30"/>
      <c r="AA863" s="30"/>
      <c r="AB863" s="30"/>
      <c r="AC863" s="30"/>
      <c r="AD863" s="30"/>
      <c r="AE863" s="30"/>
      <c r="AF863" s="30"/>
      <c r="AG863" s="30"/>
      <c r="AH863" s="30"/>
      <c r="AI863" s="30"/>
      <c r="AJ863" s="30"/>
      <c r="AK863" s="30"/>
      <c r="AL863" s="30"/>
      <c r="AM863" s="30"/>
      <c r="AN863" s="30"/>
    </row>
    <row r="864" spans="1:40" x14ac:dyDescent="0.2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111"/>
      <c r="R864" s="30"/>
      <c r="S864" s="30"/>
      <c r="T864" s="30"/>
      <c r="U864" s="30"/>
      <c r="V864" s="30"/>
      <c r="W864" s="30"/>
      <c r="X864" s="30"/>
      <c r="Y864" s="30"/>
      <c r="Z864" s="30"/>
      <c r="AA864" s="30"/>
      <c r="AB864" s="30"/>
      <c r="AC864" s="30"/>
      <c r="AD864" s="30"/>
      <c r="AE864" s="30"/>
      <c r="AF864" s="30"/>
      <c r="AG864" s="30"/>
      <c r="AH864" s="30"/>
      <c r="AI864" s="30"/>
      <c r="AJ864" s="30"/>
      <c r="AK864" s="30"/>
      <c r="AL864" s="30"/>
      <c r="AM864" s="30"/>
      <c r="AN864" s="30"/>
    </row>
    <row r="865" spans="1:40" x14ac:dyDescent="0.2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111"/>
      <c r="R865" s="30"/>
      <c r="S865" s="30"/>
      <c r="T865" s="30"/>
      <c r="U865" s="30"/>
      <c r="V865" s="30"/>
      <c r="W865" s="30"/>
      <c r="X865" s="30"/>
      <c r="Y865" s="30"/>
      <c r="Z865" s="30"/>
      <c r="AA865" s="30"/>
      <c r="AB865" s="30"/>
      <c r="AC865" s="30"/>
      <c r="AD865" s="30"/>
      <c r="AE865" s="30"/>
      <c r="AF865" s="30"/>
      <c r="AG865" s="30"/>
      <c r="AH865" s="30"/>
      <c r="AI865" s="30"/>
      <c r="AJ865" s="30"/>
      <c r="AK865" s="30"/>
      <c r="AL865" s="30"/>
      <c r="AM865" s="30"/>
      <c r="AN865" s="30"/>
    </row>
    <row r="866" spans="1:40" x14ac:dyDescent="0.2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111"/>
      <c r="R866" s="30"/>
      <c r="S866" s="30"/>
      <c r="T866" s="30"/>
      <c r="U866" s="30"/>
      <c r="V866" s="30"/>
      <c r="W866" s="30"/>
      <c r="X866" s="30"/>
      <c r="Y866" s="30"/>
      <c r="Z866" s="30"/>
      <c r="AA866" s="30"/>
      <c r="AB866" s="30"/>
      <c r="AC866" s="30"/>
      <c r="AD866" s="30"/>
      <c r="AE866" s="30"/>
      <c r="AF866" s="30"/>
      <c r="AG866" s="30"/>
      <c r="AH866" s="30"/>
      <c r="AI866" s="30"/>
      <c r="AJ866" s="30"/>
      <c r="AK866" s="30"/>
      <c r="AL866" s="30"/>
      <c r="AM866" s="30"/>
      <c r="AN866" s="30"/>
    </row>
    <row r="867" spans="1:40" x14ac:dyDescent="0.2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111"/>
      <c r="R867" s="30"/>
      <c r="S867" s="30"/>
      <c r="T867" s="30"/>
      <c r="U867" s="30"/>
      <c r="V867" s="30"/>
      <c r="W867" s="30"/>
      <c r="X867" s="30"/>
      <c r="Y867" s="30"/>
      <c r="Z867" s="30"/>
      <c r="AA867" s="30"/>
      <c r="AB867" s="30"/>
      <c r="AC867" s="30"/>
      <c r="AD867" s="30"/>
      <c r="AE867" s="30"/>
      <c r="AF867" s="30"/>
      <c r="AG867" s="30"/>
      <c r="AH867" s="30"/>
      <c r="AI867" s="30"/>
      <c r="AJ867" s="30"/>
      <c r="AK867" s="30"/>
      <c r="AL867" s="30"/>
      <c r="AM867" s="30"/>
      <c r="AN867" s="30"/>
    </row>
    <row r="868" spans="1:40" x14ac:dyDescent="0.2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111"/>
      <c r="R868" s="30"/>
      <c r="S868" s="30"/>
      <c r="T868" s="30"/>
      <c r="U868" s="30"/>
      <c r="V868" s="30"/>
      <c r="W868" s="30"/>
      <c r="X868" s="30"/>
      <c r="Y868" s="30"/>
      <c r="Z868" s="30"/>
      <c r="AA868" s="30"/>
      <c r="AB868" s="30"/>
      <c r="AC868" s="30"/>
      <c r="AD868" s="30"/>
      <c r="AE868" s="30"/>
      <c r="AF868" s="30"/>
      <c r="AG868" s="30"/>
      <c r="AH868" s="30"/>
      <c r="AI868" s="30"/>
      <c r="AJ868" s="30"/>
      <c r="AK868" s="30"/>
      <c r="AL868" s="30"/>
      <c r="AM868" s="30"/>
      <c r="AN868" s="30"/>
    </row>
    <row r="869" spans="1:40" x14ac:dyDescent="0.2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111"/>
      <c r="R869" s="30"/>
      <c r="S869" s="30"/>
      <c r="T869" s="30"/>
      <c r="U869" s="30"/>
      <c r="V869" s="30"/>
      <c r="W869" s="30"/>
      <c r="X869" s="30"/>
      <c r="Y869" s="30"/>
      <c r="Z869" s="30"/>
      <c r="AA869" s="30"/>
      <c r="AB869" s="30"/>
      <c r="AC869" s="30"/>
      <c r="AD869" s="30"/>
      <c r="AE869" s="30"/>
      <c r="AF869" s="30"/>
      <c r="AG869" s="30"/>
      <c r="AH869" s="30"/>
      <c r="AI869" s="30"/>
      <c r="AJ869" s="30"/>
      <c r="AK869" s="30"/>
      <c r="AL869" s="30"/>
      <c r="AM869" s="30"/>
      <c r="AN869" s="30"/>
    </row>
    <row r="870" spans="1:40" x14ac:dyDescent="0.2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111"/>
      <c r="R870" s="30"/>
      <c r="S870" s="30"/>
      <c r="T870" s="30"/>
      <c r="U870" s="30"/>
      <c r="V870" s="30"/>
      <c r="W870" s="30"/>
      <c r="X870" s="30"/>
      <c r="Y870" s="30"/>
      <c r="Z870" s="30"/>
      <c r="AA870" s="30"/>
      <c r="AB870" s="30"/>
      <c r="AC870" s="30"/>
      <c r="AD870" s="30"/>
      <c r="AE870" s="30"/>
      <c r="AF870" s="30"/>
      <c r="AG870" s="30"/>
      <c r="AH870" s="30"/>
      <c r="AI870" s="30"/>
      <c r="AJ870" s="30"/>
      <c r="AK870" s="30"/>
      <c r="AL870" s="30"/>
      <c r="AM870" s="30"/>
      <c r="AN870" s="30"/>
    </row>
    <row r="871" spans="1:40" x14ac:dyDescent="0.2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111"/>
      <c r="R871" s="30"/>
      <c r="S871" s="30"/>
      <c r="T871" s="30"/>
      <c r="U871" s="30"/>
      <c r="V871" s="30"/>
      <c r="W871" s="30"/>
      <c r="X871" s="30"/>
      <c r="Y871" s="30"/>
      <c r="Z871" s="30"/>
      <c r="AA871" s="30"/>
      <c r="AB871" s="30"/>
      <c r="AC871" s="30"/>
      <c r="AD871" s="30"/>
      <c r="AE871" s="30"/>
      <c r="AF871" s="30"/>
      <c r="AG871" s="30"/>
      <c r="AH871" s="30"/>
      <c r="AI871" s="30"/>
      <c r="AJ871" s="30"/>
      <c r="AK871" s="30"/>
      <c r="AL871" s="30"/>
      <c r="AM871" s="30"/>
      <c r="AN871" s="30"/>
    </row>
    <row r="872" spans="1:40" x14ac:dyDescent="0.2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111"/>
      <c r="R872" s="30"/>
      <c r="S872" s="30"/>
      <c r="T872" s="30"/>
      <c r="U872" s="30"/>
      <c r="V872" s="30"/>
      <c r="W872" s="30"/>
      <c r="X872" s="30"/>
      <c r="Y872" s="30"/>
      <c r="Z872" s="30"/>
      <c r="AA872" s="30"/>
      <c r="AB872" s="30"/>
      <c r="AC872" s="30"/>
      <c r="AD872" s="30"/>
      <c r="AE872" s="30"/>
      <c r="AF872" s="30"/>
      <c r="AG872" s="30"/>
      <c r="AH872" s="30"/>
      <c r="AI872" s="30"/>
      <c r="AJ872" s="30"/>
      <c r="AK872" s="30"/>
      <c r="AL872" s="30"/>
      <c r="AM872" s="30"/>
      <c r="AN872" s="30"/>
    </row>
    <row r="873" spans="1:40" x14ac:dyDescent="0.2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111"/>
      <c r="R873" s="30"/>
      <c r="S873" s="30"/>
      <c r="T873" s="30"/>
      <c r="U873" s="30"/>
      <c r="V873" s="30"/>
      <c r="W873" s="30"/>
      <c r="X873" s="30"/>
      <c r="Y873" s="30"/>
      <c r="Z873" s="30"/>
      <c r="AA873" s="30"/>
      <c r="AB873" s="30"/>
      <c r="AC873" s="30"/>
      <c r="AD873" s="30"/>
      <c r="AE873" s="30"/>
      <c r="AF873" s="30"/>
      <c r="AG873" s="30"/>
      <c r="AH873" s="30"/>
      <c r="AI873" s="30"/>
      <c r="AJ873" s="30"/>
      <c r="AK873" s="30"/>
      <c r="AL873" s="30"/>
      <c r="AM873" s="30"/>
      <c r="AN873" s="30"/>
    </row>
    <row r="874" spans="1:40" x14ac:dyDescent="0.2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111"/>
      <c r="R874" s="30"/>
      <c r="S874" s="30"/>
      <c r="T874" s="30"/>
      <c r="U874" s="30"/>
      <c r="V874" s="30"/>
      <c r="W874" s="30"/>
      <c r="X874" s="30"/>
      <c r="Y874" s="30"/>
      <c r="Z874" s="30"/>
      <c r="AA874" s="30"/>
      <c r="AB874" s="30"/>
      <c r="AC874" s="30"/>
      <c r="AD874" s="30"/>
      <c r="AE874" s="30"/>
      <c r="AF874" s="30"/>
      <c r="AG874" s="30"/>
      <c r="AH874" s="30"/>
      <c r="AI874" s="30"/>
      <c r="AJ874" s="30"/>
      <c r="AK874" s="30"/>
      <c r="AL874" s="30"/>
      <c r="AM874" s="30"/>
      <c r="AN874" s="30"/>
    </row>
    <row r="875" spans="1:40" x14ac:dyDescent="0.2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111"/>
      <c r="R875" s="30"/>
      <c r="S875" s="30"/>
      <c r="T875" s="30"/>
      <c r="U875" s="30"/>
      <c r="V875" s="30"/>
      <c r="W875" s="30"/>
      <c r="X875" s="30"/>
      <c r="Y875" s="30"/>
      <c r="Z875" s="30"/>
      <c r="AA875" s="30"/>
      <c r="AB875" s="30"/>
      <c r="AC875" s="30"/>
      <c r="AD875" s="30"/>
      <c r="AE875" s="30"/>
      <c r="AF875" s="30"/>
      <c r="AG875" s="30"/>
      <c r="AH875" s="30"/>
      <c r="AI875" s="30"/>
      <c r="AJ875" s="30"/>
      <c r="AK875" s="30"/>
      <c r="AL875" s="30"/>
      <c r="AM875" s="30"/>
      <c r="AN875" s="30"/>
    </row>
    <row r="876" spans="1:40" x14ac:dyDescent="0.2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111"/>
      <c r="R876" s="30"/>
      <c r="S876" s="30"/>
      <c r="T876" s="30"/>
      <c r="U876" s="30"/>
      <c r="V876" s="30"/>
      <c r="W876" s="30"/>
      <c r="X876" s="30"/>
      <c r="Y876" s="30"/>
      <c r="Z876" s="30"/>
      <c r="AA876" s="30"/>
      <c r="AB876" s="30"/>
      <c r="AC876" s="30"/>
      <c r="AD876" s="30"/>
      <c r="AE876" s="30"/>
      <c r="AF876" s="30"/>
      <c r="AG876" s="30"/>
      <c r="AH876" s="30"/>
      <c r="AI876" s="30"/>
      <c r="AJ876" s="30"/>
      <c r="AK876" s="30"/>
      <c r="AL876" s="30"/>
      <c r="AM876" s="30"/>
      <c r="AN876" s="30"/>
    </row>
    <row r="877" spans="1:40" x14ac:dyDescent="0.2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111"/>
      <c r="R877" s="30"/>
      <c r="S877" s="30"/>
      <c r="T877" s="30"/>
      <c r="U877" s="30"/>
      <c r="V877" s="30"/>
      <c r="W877" s="30"/>
      <c r="X877" s="30"/>
      <c r="Y877" s="30"/>
      <c r="Z877" s="30"/>
      <c r="AA877" s="30"/>
      <c r="AB877" s="30"/>
      <c r="AC877" s="30"/>
      <c r="AD877" s="30"/>
      <c r="AE877" s="30"/>
      <c r="AF877" s="30"/>
      <c r="AG877" s="30"/>
      <c r="AH877" s="30"/>
      <c r="AI877" s="30"/>
      <c r="AJ877" s="30"/>
      <c r="AK877" s="30"/>
      <c r="AL877" s="30"/>
      <c r="AM877" s="30"/>
      <c r="AN877" s="30"/>
    </row>
    <row r="878" spans="1:40" x14ac:dyDescent="0.2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111"/>
      <c r="R878" s="30"/>
      <c r="S878" s="30"/>
      <c r="T878" s="30"/>
      <c r="U878" s="30"/>
      <c r="V878" s="30"/>
      <c r="W878" s="30"/>
      <c r="X878" s="30"/>
      <c r="Y878" s="30"/>
      <c r="Z878" s="30"/>
      <c r="AA878" s="30"/>
      <c r="AB878" s="30"/>
      <c r="AC878" s="30"/>
      <c r="AD878" s="30"/>
      <c r="AE878" s="30"/>
      <c r="AF878" s="30"/>
      <c r="AG878" s="30"/>
      <c r="AH878" s="30"/>
      <c r="AI878" s="30"/>
      <c r="AJ878" s="30"/>
      <c r="AK878" s="30"/>
      <c r="AL878" s="30"/>
      <c r="AM878" s="30"/>
      <c r="AN878" s="30"/>
    </row>
    <row r="879" spans="1:40" x14ac:dyDescent="0.2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111"/>
      <c r="R879" s="30"/>
      <c r="S879" s="30"/>
      <c r="T879" s="30"/>
      <c r="U879" s="30"/>
      <c r="V879" s="30"/>
      <c r="W879" s="30"/>
      <c r="X879" s="30"/>
      <c r="Y879" s="30"/>
      <c r="Z879" s="30"/>
      <c r="AA879" s="30"/>
      <c r="AB879" s="30"/>
      <c r="AC879" s="30"/>
      <c r="AD879" s="30"/>
      <c r="AE879" s="30"/>
      <c r="AF879" s="30"/>
      <c r="AG879" s="30"/>
      <c r="AH879" s="30"/>
      <c r="AI879" s="30"/>
      <c r="AJ879" s="30"/>
      <c r="AK879" s="30"/>
      <c r="AL879" s="30"/>
      <c r="AM879" s="30"/>
      <c r="AN879" s="30"/>
    </row>
    <row r="880" spans="1:40" x14ac:dyDescent="0.2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111"/>
      <c r="R880" s="30"/>
      <c r="S880" s="30"/>
      <c r="T880" s="30"/>
      <c r="U880" s="30"/>
      <c r="V880" s="30"/>
      <c r="W880" s="30"/>
      <c r="X880" s="30"/>
      <c r="Y880" s="30"/>
      <c r="Z880" s="30"/>
      <c r="AA880" s="30"/>
      <c r="AB880" s="30"/>
      <c r="AC880" s="30"/>
      <c r="AD880" s="30"/>
      <c r="AE880" s="30"/>
      <c r="AF880" s="30"/>
      <c r="AG880" s="30"/>
      <c r="AH880" s="30"/>
      <c r="AI880" s="30"/>
      <c r="AJ880" s="30"/>
      <c r="AK880" s="30"/>
      <c r="AL880" s="30"/>
      <c r="AM880" s="30"/>
      <c r="AN880" s="30"/>
    </row>
    <row r="881" spans="1:40" x14ac:dyDescent="0.2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111"/>
      <c r="R881" s="30"/>
      <c r="S881" s="30"/>
      <c r="T881" s="30"/>
      <c r="U881" s="30"/>
      <c r="V881" s="30"/>
      <c r="W881" s="30"/>
      <c r="X881" s="30"/>
      <c r="Y881" s="30"/>
      <c r="Z881" s="30"/>
      <c r="AA881" s="30"/>
      <c r="AB881" s="30"/>
      <c r="AC881" s="30"/>
      <c r="AD881" s="30"/>
      <c r="AE881" s="30"/>
      <c r="AF881" s="30"/>
      <c r="AG881" s="30"/>
      <c r="AH881" s="30"/>
      <c r="AI881" s="30"/>
      <c r="AJ881" s="30"/>
      <c r="AK881" s="30"/>
      <c r="AL881" s="30"/>
      <c r="AM881" s="30"/>
      <c r="AN881" s="30"/>
    </row>
    <row r="882" spans="1:40" x14ac:dyDescent="0.2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111"/>
      <c r="R882" s="30"/>
      <c r="S882" s="30"/>
      <c r="T882" s="30"/>
      <c r="U882" s="30"/>
      <c r="V882" s="30"/>
      <c r="W882" s="30"/>
      <c r="X882" s="30"/>
      <c r="Y882" s="30"/>
      <c r="Z882" s="30"/>
      <c r="AA882" s="30"/>
      <c r="AB882" s="30"/>
      <c r="AC882" s="30"/>
      <c r="AD882" s="30"/>
      <c r="AE882" s="30"/>
      <c r="AF882" s="30"/>
      <c r="AG882" s="30"/>
      <c r="AH882" s="30"/>
      <c r="AI882" s="30"/>
      <c r="AJ882" s="30"/>
      <c r="AK882" s="30"/>
      <c r="AL882" s="30"/>
      <c r="AM882" s="30"/>
      <c r="AN882" s="30"/>
    </row>
    <row r="883" spans="1:40" x14ac:dyDescent="0.2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111"/>
      <c r="R883" s="30"/>
      <c r="S883" s="30"/>
      <c r="T883" s="30"/>
      <c r="U883" s="30"/>
      <c r="V883" s="30"/>
      <c r="W883" s="30"/>
      <c r="X883" s="30"/>
      <c r="Y883" s="30"/>
      <c r="Z883" s="30"/>
      <c r="AA883" s="30"/>
      <c r="AB883" s="30"/>
      <c r="AC883" s="30"/>
      <c r="AD883" s="30"/>
      <c r="AE883" s="30"/>
      <c r="AF883" s="30"/>
      <c r="AG883" s="30"/>
      <c r="AH883" s="30"/>
      <c r="AI883" s="30"/>
      <c r="AJ883" s="30"/>
      <c r="AK883" s="30"/>
      <c r="AL883" s="30"/>
      <c r="AM883" s="30"/>
      <c r="AN883" s="30"/>
    </row>
    <row r="884" spans="1:40" x14ac:dyDescent="0.2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111"/>
      <c r="R884" s="30"/>
      <c r="S884" s="30"/>
      <c r="T884" s="30"/>
      <c r="U884" s="30"/>
      <c r="V884" s="30"/>
      <c r="W884" s="30"/>
      <c r="X884" s="30"/>
      <c r="Y884" s="30"/>
      <c r="Z884" s="30"/>
      <c r="AA884" s="30"/>
      <c r="AB884" s="30"/>
      <c r="AC884" s="30"/>
      <c r="AD884" s="30"/>
      <c r="AE884" s="30"/>
      <c r="AF884" s="30"/>
      <c r="AG884" s="30"/>
      <c r="AH884" s="30"/>
      <c r="AI884" s="30"/>
      <c r="AJ884" s="30"/>
      <c r="AK884" s="30"/>
      <c r="AL884" s="30"/>
      <c r="AM884" s="30"/>
      <c r="AN884" s="30"/>
    </row>
    <row r="885" spans="1:40" x14ac:dyDescent="0.2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111"/>
      <c r="R885" s="30"/>
      <c r="S885" s="30"/>
      <c r="T885" s="30"/>
      <c r="U885" s="30"/>
      <c r="V885" s="30"/>
      <c r="W885" s="30"/>
      <c r="X885" s="30"/>
      <c r="Y885" s="30"/>
      <c r="Z885" s="30"/>
      <c r="AA885" s="30"/>
      <c r="AB885" s="30"/>
      <c r="AC885" s="30"/>
      <c r="AD885" s="30"/>
      <c r="AE885" s="30"/>
      <c r="AF885" s="30"/>
      <c r="AG885" s="30"/>
      <c r="AH885" s="30"/>
      <c r="AI885" s="30"/>
      <c r="AJ885" s="30"/>
      <c r="AK885" s="30"/>
      <c r="AL885" s="30"/>
      <c r="AM885" s="30"/>
      <c r="AN885" s="30"/>
    </row>
    <row r="886" spans="1:40" x14ac:dyDescent="0.2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111"/>
      <c r="R886" s="30"/>
      <c r="S886" s="30"/>
      <c r="T886" s="30"/>
      <c r="U886" s="30"/>
      <c r="V886" s="30"/>
      <c r="W886" s="30"/>
      <c r="X886" s="30"/>
      <c r="Y886" s="30"/>
      <c r="Z886" s="30"/>
      <c r="AA886" s="30"/>
      <c r="AB886" s="30"/>
      <c r="AC886" s="30"/>
      <c r="AD886" s="30"/>
      <c r="AE886" s="30"/>
      <c r="AF886" s="30"/>
      <c r="AG886" s="30"/>
      <c r="AH886" s="30"/>
      <c r="AI886" s="30"/>
      <c r="AJ886" s="30"/>
      <c r="AK886" s="30"/>
      <c r="AL886" s="30"/>
      <c r="AM886" s="30"/>
      <c r="AN886" s="30"/>
    </row>
    <row r="887" spans="1:40" x14ac:dyDescent="0.2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111"/>
      <c r="R887" s="30"/>
      <c r="S887" s="30"/>
      <c r="T887" s="30"/>
      <c r="U887" s="30"/>
      <c r="V887" s="30"/>
      <c r="W887" s="30"/>
      <c r="X887" s="30"/>
      <c r="Y887" s="30"/>
      <c r="Z887" s="30"/>
      <c r="AA887" s="30"/>
      <c r="AB887" s="30"/>
      <c r="AC887" s="30"/>
      <c r="AD887" s="30"/>
      <c r="AE887" s="30"/>
      <c r="AF887" s="30"/>
      <c r="AG887" s="30"/>
      <c r="AH887" s="30"/>
      <c r="AI887" s="30"/>
      <c r="AJ887" s="30"/>
      <c r="AK887" s="30"/>
      <c r="AL887" s="30"/>
      <c r="AM887" s="30"/>
      <c r="AN887" s="30"/>
    </row>
    <row r="888" spans="1:40" x14ac:dyDescent="0.2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111"/>
      <c r="R888" s="30"/>
      <c r="S888" s="30"/>
      <c r="T888" s="30"/>
      <c r="U888" s="30"/>
      <c r="V888" s="30"/>
      <c r="W888" s="30"/>
      <c r="X888" s="30"/>
      <c r="Y888" s="30"/>
      <c r="Z888" s="30"/>
      <c r="AA888" s="30"/>
      <c r="AB888" s="30"/>
      <c r="AC888" s="30"/>
      <c r="AD888" s="30"/>
      <c r="AE888" s="30"/>
      <c r="AF888" s="30"/>
      <c r="AG888" s="30"/>
      <c r="AH888" s="30"/>
      <c r="AI888" s="30"/>
      <c r="AJ888" s="30"/>
      <c r="AK888" s="30"/>
      <c r="AL888" s="30"/>
      <c r="AM888" s="30"/>
      <c r="AN888" s="30"/>
    </row>
    <row r="889" spans="1:40" x14ac:dyDescent="0.2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111"/>
      <c r="R889" s="30"/>
      <c r="S889" s="30"/>
      <c r="T889" s="30"/>
      <c r="U889" s="30"/>
      <c r="V889" s="30"/>
      <c r="W889" s="30"/>
      <c r="X889" s="30"/>
      <c r="Y889" s="30"/>
      <c r="Z889" s="30"/>
      <c r="AA889" s="30"/>
      <c r="AB889" s="30"/>
      <c r="AC889" s="30"/>
      <c r="AD889" s="30"/>
      <c r="AE889" s="30"/>
      <c r="AF889" s="30"/>
      <c r="AG889" s="30"/>
      <c r="AH889" s="30"/>
      <c r="AI889" s="30"/>
      <c r="AJ889" s="30"/>
      <c r="AK889" s="30"/>
      <c r="AL889" s="30"/>
      <c r="AM889" s="30"/>
      <c r="AN889" s="30"/>
    </row>
    <row r="890" spans="1:40" x14ac:dyDescent="0.2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111"/>
      <c r="R890" s="30"/>
      <c r="S890" s="30"/>
      <c r="T890" s="30"/>
      <c r="U890" s="30"/>
      <c r="V890" s="30"/>
      <c r="W890" s="30"/>
      <c r="X890" s="30"/>
      <c r="Y890" s="30"/>
      <c r="Z890" s="30"/>
      <c r="AA890" s="30"/>
      <c r="AB890" s="30"/>
      <c r="AC890" s="30"/>
      <c r="AD890" s="30"/>
      <c r="AE890" s="30"/>
      <c r="AF890" s="30"/>
      <c r="AG890" s="30"/>
      <c r="AH890" s="30"/>
      <c r="AI890" s="30"/>
      <c r="AJ890" s="30"/>
      <c r="AK890" s="30"/>
      <c r="AL890" s="30"/>
      <c r="AM890" s="30"/>
      <c r="AN890" s="30"/>
    </row>
    <row r="891" spans="1:40" x14ac:dyDescent="0.2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111"/>
      <c r="R891" s="30"/>
      <c r="S891" s="30"/>
      <c r="T891" s="30"/>
      <c r="U891" s="30"/>
      <c r="V891" s="30"/>
      <c r="W891" s="30"/>
      <c r="X891" s="30"/>
      <c r="Y891" s="30"/>
      <c r="Z891" s="30"/>
      <c r="AA891" s="30"/>
      <c r="AB891" s="30"/>
      <c r="AC891" s="30"/>
      <c r="AD891" s="30"/>
      <c r="AE891" s="30"/>
      <c r="AF891" s="30"/>
      <c r="AG891" s="30"/>
      <c r="AH891" s="30"/>
      <c r="AI891" s="30"/>
      <c r="AJ891" s="30"/>
      <c r="AK891" s="30"/>
      <c r="AL891" s="30"/>
      <c r="AM891" s="30"/>
      <c r="AN891" s="30"/>
    </row>
    <row r="892" spans="1:40" x14ac:dyDescent="0.2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111"/>
      <c r="R892" s="30"/>
      <c r="S892" s="30"/>
      <c r="T892" s="30"/>
      <c r="U892" s="30"/>
      <c r="V892" s="30"/>
      <c r="W892" s="30"/>
      <c r="X892" s="30"/>
      <c r="Y892" s="30"/>
      <c r="Z892" s="30"/>
      <c r="AA892" s="30"/>
      <c r="AB892" s="30"/>
      <c r="AC892" s="30"/>
      <c r="AD892" s="30"/>
      <c r="AE892" s="30"/>
      <c r="AF892" s="30"/>
      <c r="AG892" s="30"/>
      <c r="AH892" s="30"/>
      <c r="AI892" s="30"/>
      <c r="AJ892" s="30"/>
      <c r="AK892" s="30"/>
      <c r="AL892" s="30"/>
      <c r="AM892" s="30"/>
      <c r="AN892" s="30"/>
    </row>
    <row r="893" spans="1:40" x14ac:dyDescent="0.2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111"/>
      <c r="R893" s="30"/>
      <c r="S893" s="30"/>
      <c r="T893" s="30"/>
      <c r="U893" s="30"/>
      <c r="V893" s="30"/>
      <c r="W893" s="30"/>
      <c r="X893" s="30"/>
      <c r="Y893" s="30"/>
      <c r="Z893" s="30"/>
      <c r="AA893" s="30"/>
      <c r="AB893" s="30"/>
      <c r="AC893" s="30"/>
      <c r="AD893" s="30"/>
      <c r="AE893" s="30"/>
      <c r="AF893" s="30"/>
      <c r="AG893" s="30"/>
      <c r="AH893" s="30"/>
      <c r="AI893" s="30"/>
      <c r="AJ893" s="30"/>
      <c r="AK893" s="30"/>
      <c r="AL893" s="30"/>
      <c r="AM893" s="30"/>
      <c r="AN893" s="30"/>
    </row>
    <row r="894" spans="1:40" x14ac:dyDescent="0.2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111"/>
      <c r="R894" s="30"/>
      <c r="S894" s="30"/>
      <c r="T894" s="30"/>
      <c r="U894" s="30"/>
      <c r="V894" s="30"/>
      <c r="W894" s="30"/>
      <c r="X894" s="30"/>
      <c r="Y894" s="30"/>
      <c r="Z894" s="30"/>
      <c r="AA894" s="30"/>
      <c r="AB894" s="30"/>
      <c r="AC894" s="30"/>
      <c r="AD894" s="30"/>
      <c r="AE894" s="30"/>
      <c r="AF894" s="30"/>
      <c r="AG894" s="30"/>
      <c r="AH894" s="30"/>
      <c r="AI894" s="30"/>
      <c r="AJ894" s="30"/>
      <c r="AK894" s="30"/>
      <c r="AL894" s="30"/>
      <c r="AM894" s="30"/>
      <c r="AN894" s="30"/>
    </row>
    <row r="895" spans="1:40" x14ac:dyDescent="0.2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111"/>
      <c r="R895" s="30"/>
      <c r="S895" s="30"/>
      <c r="T895" s="30"/>
      <c r="U895" s="30"/>
      <c r="V895" s="30"/>
      <c r="W895" s="30"/>
      <c r="X895" s="30"/>
      <c r="Y895" s="30"/>
      <c r="Z895" s="30"/>
      <c r="AA895" s="30"/>
      <c r="AB895" s="30"/>
      <c r="AC895" s="30"/>
      <c r="AD895" s="30"/>
      <c r="AE895" s="30"/>
      <c r="AF895" s="30"/>
      <c r="AG895" s="30"/>
      <c r="AH895" s="30"/>
      <c r="AI895" s="30"/>
      <c r="AJ895" s="30"/>
      <c r="AK895" s="30"/>
      <c r="AL895" s="30"/>
      <c r="AM895" s="30"/>
      <c r="AN895" s="30"/>
    </row>
    <row r="896" spans="1:40" x14ac:dyDescent="0.2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111"/>
      <c r="R896" s="30"/>
      <c r="S896" s="30"/>
      <c r="T896" s="30"/>
      <c r="U896" s="30"/>
      <c r="V896" s="30"/>
      <c r="W896" s="30"/>
      <c r="X896" s="30"/>
      <c r="Y896" s="30"/>
      <c r="Z896" s="30"/>
      <c r="AA896" s="30"/>
      <c r="AB896" s="30"/>
      <c r="AC896" s="30"/>
      <c r="AD896" s="30"/>
      <c r="AE896" s="30"/>
      <c r="AF896" s="30"/>
      <c r="AG896" s="30"/>
      <c r="AH896" s="30"/>
      <c r="AI896" s="30"/>
      <c r="AJ896" s="30"/>
      <c r="AK896" s="30"/>
      <c r="AL896" s="30"/>
      <c r="AM896" s="30"/>
      <c r="AN896" s="30"/>
    </row>
    <row r="897" spans="1:40" x14ac:dyDescent="0.2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111"/>
      <c r="R897" s="30"/>
      <c r="S897" s="30"/>
      <c r="T897" s="30"/>
      <c r="U897" s="30"/>
      <c r="V897" s="30"/>
      <c r="W897" s="30"/>
      <c r="X897" s="30"/>
      <c r="Y897" s="30"/>
      <c r="Z897" s="30"/>
      <c r="AA897" s="30"/>
      <c r="AB897" s="30"/>
      <c r="AC897" s="30"/>
      <c r="AD897" s="30"/>
      <c r="AE897" s="30"/>
      <c r="AF897" s="30"/>
      <c r="AG897" s="30"/>
      <c r="AH897" s="30"/>
      <c r="AI897" s="30"/>
      <c r="AJ897" s="30"/>
      <c r="AK897" s="30"/>
      <c r="AL897" s="30"/>
      <c r="AM897" s="30"/>
      <c r="AN897" s="30"/>
    </row>
    <row r="898" spans="1:40" x14ac:dyDescent="0.2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111"/>
      <c r="R898" s="30"/>
      <c r="S898" s="30"/>
      <c r="T898" s="30"/>
      <c r="U898" s="30"/>
      <c r="V898" s="30"/>
      <c r="W898" s="30"/>
      <c r="X898" s="30"/>
      <c r="Y898" s="30"/>
      <c r="Z898" s="30"/>
      <c r="AA898" s="30"/>
      <c r="AB898" s="30"/>
      <c r="AC898" s="30"/>
      <c r="AD898" s="30"/>
      <c r="AE898" s="30"/>
      <c r="AF898" s="30"/>
      <c r="AG898" s="30"/>
      <c r="AH898" s="30"/>
      <c r="AI898" s="30"/>
      <c r="AJ898" s="30"/>
      <c r="AK898" s="30"/>
      <c r="AL898" s="30"/>
      <c r="AM898" s="30"/>
      <c r="AN898" s="30"/>
    </row>
    <row r="899" spans="1:40" x14ac:dyDescent="0.2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111"/>
      <c r="R899" s="30"/>
      <c r="S899" s="30"/>
      <c r="T899" s="30"/>
      <c r="U899" s="30"/>
      <c r="V899" s="30"/>
      <c r="W899" s="30"/>
      <c r="X899" s="30"/>
      <c r="Y899" s="30"/>
      <c r="Z899" s="30"/>
      <c r="AA899" s="30"/>
      <c r="AB899" s="30"/>
      <c r="AC899" s="30"/>
      <c r="AD899" s="30"/>
      <c r="AE899" s="30"/>
      <c r="AF899" s="30"/>
      <c r="AG899" s="30"/>
      <c r="AH899" s="30"/>
      <c r="AI899" s="30"/>
      <c r="AJ899" s="30"/>
      <c r="AK899" s="30"/>
      <c r="AL899" s="30"/>
      <c r="AM899" s="30"/>
      <c r="AN899" s="30"/>
    </row>
    <row r="900" spans="1:40" x14ac:dyDescent="0.2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111"/>
      <c r="R900" s="30"/>
      <c r="S900" s="30"/>
      <c r="T900" s="30"/>
      <c r="U900" s="30"/>
      <c r="V900" s="30"/>
      <c r="W900" s="30"/>
      <c r="X900" s="30"/>
      <c r="Y900" s="30"/>
      <c r="Z900" s="30"/>
      <c r="AA900" s="30"/>
      <c r="AB900" s="30"/>
      <c r="AC900" s="30"/>
      <c r="AD900" s="30"/>
      <c r="AE900" s="30"/>
      <c r="AF900" s="30"/>
      <c r="AG900" s="30"/>
      <c r="AH900" s="30"/>
      <c r="AI900" s="30"/>
      <c r="AJ900" s="30"/>
      <c r="AK900" s="30"/>
      <c r="AL900" s="30"/>
      <c r="AM900" s="30"/>
      <c r="AN900" s="30"/>
    </row>
    <row r="901" spans="1:40" x14ac:dyDescent="0.2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111"/>
      <c r="R901" s="30"/>
      <c r="S901" s="30"/>
      <c r="T901" s="30"/>
      <c r="U901" s="30"/>
      <c r="V901" s="30"/>
      <c r="W901" s="30"/>
      <c r="X901" s="30"/>
      <c r="Y901" s="30"/>
      <c r="Z901" s="30"/>
      <c r="AA901" s="30"/>
      <c r="AB901" s="30"/>
      <c r="AC901" s="30"/>
      <c r="AD901" s="30"/>
      <c r="AE901" s="30"/>
      <c r="AF901" s="30"/>
      <c r="AG901" s="30"/>
      <c r="AH901" s="30"/>
      <c r="AI901" s="30"/>
      <c r="AJ901" s="30"/>
      <c r="AK901" s="30"/>
      <c r="AL901" s="30"/>
      <c r="AM901" s="30"/>
      <c r="AN901" s="30"/>
    </row>
    <row r="902" spans="1:40" x14ac:dyDescent="0.2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111"/>
      <c r="R902" s="30"/>
      <c r="S902" s="30"/>
      <c r="T902" s="30"/>
      <c r="U902" s="30"/>
      <c r="V902" s="30"/>
      <c r="W902" s="30"/>
      <c r="X902" s="30"/>
      <c r="Y902" s="30"/>
      <c r="Z902" s="30"/>
      <c r="AA902" s="30"/>
      <c r="AB902" s="30"/>
      <c r="AC902" s="30"/>
      <c r="AD902" s="30"/>
      <c r="AE902" s="30"/>
      <c r="AF902" s="30"/>
      <c r="AG902" s="30"/>
      <c r="AH902" s="30"/>
      <c r="AI902" s="30"/>
      <c r="AJ902" s="30"/>
      <c r="AK902" s="30"/>
      <c r="AL902" s="30"/>
      <c r="AM902" s="30"/>
      <c r="AN902" s="30"/>
    </row>
    <row r="903" spans="1:40" x14ac:dyDescent="0.2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111"/>
      <c r="R903" s="30"/>
      <c r="S903" s="30"/>
      <c r="T903" s="30"/>
      <c r="U903" s="30"/>
      <c r="V903" s="30"/>
      <c r="W903" s="30"/>
      <c r="X903" s="30"/>
      <c r="Y903" s="30"/>
      <c r="Z903" s="30"/>
      <c r="AA903" s="30"/>
      <c r="AB903" s="30"/>
      <c r="AC903" s="30"/>
      <c r="AD903" s="30"/>
      <c r="AE903" s="30"/>
      <c r="AF903" s="30"/>
      <c r="AG903" s="30"/>
      <c r="AH903" s="30"/>
      <c r="AI903" s="30"/>
      <c r="AJ903" s="30"/>
      <c r="AK903" s="30"/>
      <c r="AL903" s="30"/>
      <c r="AM903" s="30"/>
      <c r="AN903" s="30"/>
    </row>
    <row r="904" spans="1:40" x14ac:dyDescent="0.2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111"/>
      <c r="R904" s="30"/>
      <c r="S904" s="30"/>
      <c r="T904" s="30"/>
      <c r="U904" s="30"/>
      <c r="V904" s="30"/>
      <c r="W904" s="30"/>
      <c r="X904" s="30"/>
      <c r="Y904" s="30"/>
      <c r="Z904" s="30"/>
      <c r="AA904" s="30"/>
      <c r="AB904" s="30"/>
      <c r="AC904" s="30"/>
      <c r="AD904" s="30"/>
      <c r="AE904" s="30"/>
      <c r="AF904" s="30"/>
      <c r="AG904" s="30"/>
      <c r="AH904" s="30"/>
      <c r="AI904" s="30"/>
      <c r="AJ904" s="30"/>
      <c r="AK904" s="30"/>
      <c r="AL904" s="30"/>
      <c r="AM904" s="30"/>
      <c r="AN904" s="30"/>
    </row>
    <row r="905" spans="1:40" x14ac:dyDescent="0.2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111"/>
      <c r="R905" s="30"/>
      <c r="S905" s="30"/>
      <c r="T905" s="30"/>
      <c r="U905" s="30"/>
      <c r="V905" s="30"/>
      <c r="W905" s="30"/>
      <c r="X905" s="30"/>
      <c r="Y905" s="30"/>
      <c r="Z905" s="30"/>
      <c r="AA905" s="30"/>
      <c r="AB905" s="30"/>
      <c r="AC905" s="30"/>
      <c r="AD905" s="30"/>
      <c r="AE905" s="30"/>
      <c r="AF905" s="30"/>
      <c r="AG905" s="30"/>
      <c r="AH905" s="30"/>
      <c r="AI905" s="30"/>
      <c r="AJ905" s="30"/>
      <c r="AK905" s="30"/>
      <c r="AL905" s="30"/>
      <c r="AM905" s="30"/>
      <c r="AN905" s="30"/>
    </row>
    <row r="906" spans="1:40" x14ac:dyDescent="0.2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111"/>
      <c r="R906" s="30"/>
      <c r="S906" s="30"/>
      <c r="T906" s="30"/>
      <c r="U906" s="30"/>
      <c r="V906" s="30"/>
      <c r="W906" s="30"/>
      <c r="X906" s="30"/>
      <c r="Y906" s="30"/>
      <c r="Z906" s="30"/>
      <c r="AA906" s="30"/>
      <c r="AB906" s="30"/>
      <c r="AC906" s="30"/>
      <c r="AD906" s="30"/>
      <c r="AE906" s="30"/>
      <c r="AF906" s="30"/>
      <c r="AG906" s="30"/>
      <c r="AH906" s="30"/>
      <c r="AI906" s="30"/>
      <c r="AJ906" s="30"/>
      <c r="AK906" s="30"/>
      <c r="AL906" s="30"/>
      <c r="AM906" s="30"/>
      <c r="AN906" s="30"/>
    </row>
    <row r="907" spans="1:40" x14ac:dyDescent="0.2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111"/>
      <c r="R907" s="30"/>
      <c r="S907" s="30"/>
      <c r="T907" s="30"/>
      <c r="U907" s="30"/>
      <c r="V907" s="30"/>
      <c r="W907" s="30"/>
      <c r="X907" s="30"/>
      <c r="Y907" s="30"/>
      <c r="Z907" s="30"/>
      <c r="AA907" s="30"/>
      <c r="AB907" s="30"/>
      <c r="AC907" s="30"/>
      <c r="AD907" s="30"/>
      <c r="AE907" s="30"/>
      <c r="AF907" s="30"/>
      <c r="AG907" s="30"/>
      <c r="AH907" s="30"/>
      <c r="AI907" s="30"/>
      <c r="AJ907" s="30"/>
      <c r="AK907" s="30"/>
      <c r="AL907" s="30"/>
      <c r="AM907" s="30"/>
      <c r="AN907" s="30"/>
    </row>
    <row r="908" spans="1:40" x14ac:dyDescent="0.2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111"/>
      <c r="R908" s="30"/>
      <c r="S908" s="30"/>
      <c r="T908" s="30"/>
      <c r="U908" s="30"/>
      <c r="V908" s="30"/>
      <c r="W908" s="30"/>
      <c r="X908" s="30"/>
      <c r="Y908" s="30"/>
      <c r="Z908" s="30"/>
      <c r="AA908" s="30"/>
      <c r="AB908" s="30"/>
      <c r="AC908" s="30"/>
      <c r="AD908" s="30"/>
      <c r="AE908" s="30"/>
      <c r="AF908" s="30"/>
      <c r="AG908" s="30"/>
      <c r="AH908" s="30"/>
      <c r="AI908" s="30"/>
      <c r="AJ908" s="30"/>
      <c r="AK908" s="30"/>
      <c r="AL908" s="30"/>
      <c r="AM908" s="30"/>
      <c r="AN908" s="30"/>
    </row>
    <row r="909" spans="1:40" x14ac:dyDescent="0.2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111"/>
      <c r="R909" s="30"/>
      <c r="S909" s="30"/>
      <c r="T909" s="30"/>
      <c r="U909" s="30"/>
      <c r="V909" s="30"/>
      <c r="W909" s="30"/>
      <c r="X909" s="30"/>
      <c r="Y909" s="30"/>
      <c r="Z909" s="30"/>
      <c r="AA909" s="30"/>
      <c r="AB909" s="30"/>
      <c r="AC909" s="30"/>
      <c r="AD909" s="30"/>
      <c r="AE909" s="30"/>
      <c r="AF909" s="30"/>
      <c r="AG909" s="30"/>
      <c r="AH909" s="30"/>
      <c r="AI909" s="30"/>
      <c r="AJ909" s="30"/>
      <c r="AK909" s="30"/>
      <c r="AL909" s="30"/>
      <c r="AM909" s="30"/>
      <c r="AN909" s="30"/>
    </row>
    <row r="910" spans="1:40" x14ac:dyDescent="0.2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111"/>
      <c r="R910" s="30"/>
      <c r="S910" s="30"/>
      <c r="T910" s="30"/>
      <c r="U910" s="30"/>
      <c r="V910" s="30"/>
      <c r="W910" s="30"/>
      <c r="X910" s="30"/>
      <c r="Y910" s="30"/>
      <c r="Z910" s="30"/>
      <c r="AA910" s="30"/>
      <c r="AB910" s="30"/>
      <c r="AC910" s="30"/>
      <c r="AD910" s="30"/>
      <c r="AE910" s="30"/>
      <c r="AF910" s="30"/>
      <c r="AG910" s="30"/>
      <c r="AH910" s="30"/>
      <c r="AI910" s="30"/>
      <c r="AJ910" s="30"/>
      <c r="AK910" s="30"/>
      <c r="AL910" s="30"/>
      <c r="AM910" s="30"/>
      <c r="AN910" s="30"/>
    </row>
    <row r="911" spans="1:40" x14ac:dyDescent="0.2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111"/>
      <c r="R911" s="30"/>
      <c r="S911" s="30"/>
      <c r="T911" s="30"/>
      <c r="U911" s="30"/>
      <c r="V911" s="30"/>
      <c r="W911" s="30"/>
      <c r="X911" s="30"/>
      <c r="Y911" s="30"/>
      <c r="Z911" s="30"/>
      <c r="AA911" s="30"/>
      <c r="AB911" s="30"/>
      <c r="AC911" s="30"/>
      <c r="AD911" s="30"/>
      <c r="AE911" s="30"/>
      <c r="AF911" s="30"/>
      <c r="AG911" s="30"/>
      <c r="AH911" s="30"/>
      <c r="AI911" s="30"/>
      <c r="AJ911" s="30"/>
      <c r="AK911" s="30"/>
      <c r="AL911" s="30"/>
      <c r="AM911" s="30"/>
      <c r="AN911" s="30"/>
    </row>
    <row r="912" spans="1:40" x14ac:dyDescent="0.2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111"/>
      <c r="R912" s="30"/>
      <c r="S912" s="30"/>
      <c r="T912" s="30"/>
      <c r="U912" s="30"/>
      <c r="V912" s="30"/>
      <c r="W912" s="30"/>
      <c r="X912" s="30"/>
      <c r="Y912" s="30"/>
      <c r="Z912" s="30"/>
      <c r="AA912" s="30"/>
      <c r="AB912" s="30"/>
      <c r="AC912" s="30"/>
      <c r="AD912" s="30"/>
      <c r="AE912" s="30"/>
      <c r="AF912" s="30"/>
      <c r="AG912" s="30"/>
      <c r="AH912" s="30"/>
      <c r="AI912" s="30"/>
      <c r="AJ912" s="30"/>
      <c r="AK912" s="30"/>
      <c r="AL912" s="30"/>
      <c r="AM912" s="30"/>
      <c r="AN912" s="30"/>
    </row>
    <row r="913" spans="1:40" x14ac:dyDescent="0.2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111"/>
      <c r="R913" s="30"/>
      <c r="S913" s="30"/>
      <c r="T913" s="30"/>
      <c r="U913" s="30"/>
      <c r="V913" s="30"/>
      <c r="W913" s="30"/>
      <c r="X913" s="30"/>
      <c r="Y913" s="30"/>
      <c r="Z913" s="30"/>
      <c r="AA913" s="30"/>
      <c r="AB913" s="30"/>
      <c r="AC913" s="30"/>
      <c r="AD913" s="30"/>
      <c r="AE913" s="30"/>
      <c r="AF913" s="30"/>
      <c r="AG913" s="30"/>
      <c r="AH913" s="30"/>
      <c r="AI913" s="30"/>
      <c r="AJ913" s="30"/>
      <c r="AK913" s="30"/>
      <c r="AL913" s="30"/>
      <c r="AM913" s="30"/>
      <c r="AN913" s="30"/>
    </row>
    <row r="914" spans="1:40" x14ac:dyDescent="0.2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111"/>
      <c r="R914" s="30"/>
      <c r="S914" s="30"/>
      <c r="T914" s="30"/>
      <c r="U914" s="30"/>
      <c r="V914" s="30"/>
      <c r="W914" s="30"/>
      <c r="X914" s="30"/>
      <c r="Y914" s="30"/>
      <c r="Z914" s="30"/>
      <c r="AA914" s="30"/>
      <c r="AB914" s="30"/>
      <c r="AC914" s="30"/>
      <c r="AD914" s="30"/>
      <c r="AE914" s="30"/>
      <c r="AF914" s="30"/>
      <c r="AG914" s="30"/>
      <c r="AH914" s="30"/>
      <c r="AI914" s="30"/>
      <c r="AJ914" s="30"/>
      <c r="AK914" s="30"/>
      <c r="AL914" s="30"/>
      <c r="AM914" s="30"/>
      <c r="AN914" s="30"/>
    </row>
    <row r="915" spans="1:40" x14ac:dyDescent="0.2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111"/>
      <c r="R915" s="30"/>
      <c r="S915" s="30"/>
      <c r="T915" s="30"/>
      <c r="U915" s="30"/>
      <c r="V915" s="30"/>
      <c r="W915" s="30"/>
      <c r="X915" s="30"/>
      <c r="Y915" s="30"/>
      <c r="Z915" s="30"/>
      <c r="AA915" s="30"/>
      <c r="AB915" s="30"/>
      <c r="AC915" s="30"/>
      <c r="AD915" s="30"/>
      <c r="AE915" s="30"/>
      <c r="AF915" s="30"/>
      <c r="AG915" s="30"/>
      <c r="AH915" s="30"/>
      <c r="AI915" s="30"/>
      <c r="AJ915" s="30"/>
      <c r="AK915" s="30"/>
      <c r="AL915" s="30"/>
      <c r="AM915" s="30"/>
      <c r="AN915" s="30"/>
    </row>
    <row r="916" spans="1:40" x14ac:dyDescent="0.2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111"/>
      <c r="R916" s="30"/>
      <c r="S916" s="30"/>
      <c r="T916" s="30"/>
      <c r="U916" s="30"/>
      <c r="V916" s="30"/>
      <c r="W916" s="30"/>
      <c r="X916" s="30"/>
      <c r="Y916" s="30"/>
      <c r="Z916" s="30"/>
      <c r="AA916" s="30"/>
      <c r="AB916" s="30"/>
      <c r="AC916" s="30"/>
      <c r="AD916" s="30"/>
      <c r="AE916" s="30"/>
      <c r="AF916" s="30"/>
      <c r="AG916" s="30"/>
      <c r="AH916" s="30"/>
      <c r="AI916" s="30"/>
      <c r="AJ916" s="30"/>
      <c r="AK916" s="30"/>
      <c r="AL916" s="30"/>
      <c r="AM916" s="30"/>
      <c r="AN916" s="30"/>
    </row>
    <row r="917" spans="1:40" x14ac:dyDescent="0.2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111"/>
      <c r="R917" s="30"/>
      <c r="S917" s="30"/>
      <c r="T917" s="30"/>
      <c r="U917" s="30"/>
      <c r="V917" s="30"/>
      <c r="W917" s="30"/>
      <c r="X917" s="30"/>
      <c r="Y917" s="30"/>
      <c r="Z917" s="30"/>
      <c r="AA917" s="30"/>
      <c r="AB917" s="30"/>
      <c r="AC917" s="30"/>
      <c r="AD917" s="30"/>
      <c r="AE917" s="30"/>
      <c r="AF917" s="30"/>
      <c r="AG917" s="30"/>
      <c r="AH917" s="30"/>
      <c r="AI917" s="30"/>
      <c r="AJ917" s="30"/>
      <c r="AK917" s="30"/>
      <c r="AL917" s="30"/>
      <c r="AM917" s="30"/>
      <c r="AN917" s="30"/>
    </row>
    <row r="918" spans="1:40" x14ac:dyDescent="0.2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111"/>
      <c r="R918" s="30"/>
      <c r="S918" s="30"/>
      <c r="T918" s="30"/>
      <c r="U918" s="30"/>
      <c r="V918" s="30"/>
      <c r="W918" s="30"/>
      <c r="X918" s="30"/>
      <c r="Y918" s="30"/>
      <c r="Z918" s="30"/>
      <c r="AA918" s="30"/>
      <c r="AB918" s="30"/>
      <c r="AC918" s="30"/>
      <c r="AD918" s="30"/>
      <c r="AE918" s="30"/>
      <c r="AF918" s="30"/>
      <c r="AG918" s="30"/>
      <c r="AH918" s="30"/>
      <c r="AI918" s="30"/>
      <c r="AJ918" s="30"/>
      <c r="AK918" s="30"/>
      <c r="AL918" s="30"/>
      <c r="AM918" s="30"/>
      <c r="AN918" s="30"/>
    </row>
    <row r="919" spans="1:40" x14ac:dyDescent="0.2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111"/>
      <c r="R919" s="30"/>
      <c r="S919" s="30"/>
      <c r="T919" s="30"/>
      <c r="U919" s="30"/>
      <c r="V919" s="30"/>
      <c r="W919" s="30"/>
      <c r="X919" s="30"/>
      <c r="Y919" s="30"/>
      <c r="Z919" s="30"/>
      <c r="AA919" s="30"/>
      <c r="AB919" s="30"/>
      <c r="AC919" s="30"/>
      <c r="AD919" s="30"/>
      <c r="AE919" s="30"/>
      <c r="AF919" s="30"/>
      <c r="AG919" s="30"/>
      <c r="AH919" s="30"/>
      <c r="AI919" s="30"/>
      <c r="AJ919" s="30"/>
      <c r="AK919" s="30"/>
      <c r="AL919" s="30"/>
      <c r="AM919" s="30"/>
      <c r="AN919" s="30"/>
    </row>
    <row r="920" spans="1:40" x14ac:dyDescent="0.2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111"/>
      <c r="R920" s="30"/>
      <c r="S920" s="30"/>
      <c r="T920" s="30"/>
      <c r="U920" s="30"/>
      <c r="V920" s="30"/>
      <c r="W920" s="30"/>
      <c r="X920" s="30"/>
      <c r="Y920" s="30"/>
      <c r="Z920" s="30"/>
      <c r="AA920" s="30"/>
      <c r="AB920" s="30"/>
      <c r="AC920" s="30"/>
      <c r="AD920" s="30"/>
      <c r="AE920" s="30"/>
      <c r="AF920" s="30"/>
      <c r="AG920" s="30"/>
      <c r="AH920" s="30"/>
      <c r="AI920" s="30"/>
      <c r="AJ920" s="30"/>
      <c r="AK920" s="30"/>
      <c r="AL920" s="30"/>
      <c r="AM920" s="30"/>
      <c r="AN920" s="30"/>
    </row>
    <row r="921" spans="1:40" x14ac:dyDescent="0.2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111"/>
      <c r="R921" s="30"/>
      <c r="S921" s="30"/>
      <c r="T921" s="30"/>
      <c r="U921" s="30"/>
      <c r="V921" s="30"/>
      <c r="W921" s="30"/>
      <c r="X921" s="30"/>
      <c r="Y921" s="30"/>
      <c r="Z921" s="30"/>
      <c r="AA921" s="30"/>
      <c r="AB921" s="30"/>
      <c r="AC921" s="30"/>
      <c r="AD921" s="30"/>
      <c r="AE921" s="30"/>
      <c r="AF921" s="30"/>
      <c r="AG921" s="30"/>
      <c r="AH921" s="30"/>
      <c r="AI921" s="30"/>
      <c r="AJ921" s="30"/>
      <c r="AK921" s="30"/>
      <c r="AL921" s="30"/>
      <c r="AM921" s="30"/>
      <c r="AN921" s="30"/>
    </row>
    <row r="922" spans="1:40" x14ac:dyDescent="0.2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111"/>
      <c r="R922" s="30"/>
      <c r="S922" s="30"/>
      <c r="T922" s="30"/>
      <c r="U922" s="30"/>
      <c r="V922" s="30"/>
      <c r="W922" s="30"/>
      <c r="X922" s="30"/>
      <c r="Y922" s="30"/>
      <c r="Z922" s="30"/>
      <c r="AA922" s="30"/>
      <c r="AB922" s="30"/>
      <c r="AC922" s="30"/>
      <c r="AD922" s="30"/>
      <c r="AE922" s="30"/>
      <c r="AF922" s="30"/>
      <c r="AG922" s="30"/>
      <c r="AH922" s="30"/>
      <c r="AI922" s="30"/>
      <c r="AJ922" s="30"/>
      <c r="AK922" s="30"/>
      <c r="AL922" s="30"/>
      <c r="AM922" s="30"/>
      <c r="AN922" s="30"/>
    </row>
    <row r="923" spans="1:40" x14ac:dyDescent="0.2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111"/>
      <c r="R923" s="30"/>
      <c r="S923" s="30"/>
      <c r="T923" s="30"/>
      <c r="U923" s="30"/>
      <c r="V923" s="30"/>
      <c r="W923" s="30"/>
      <c r="X923" s="30"/>
      <c r="Y923" s="30"/>
      <c r="Z923" s="30"/>
      <c r="AA923" s="30"/>
      <c r="AB923" s="30"/>
      <c r="AC923" s="30"/>
      <c r="AD923" s="30"/>
      <c r="AE923" s="30"/>
      <c r="AF923" s="30"/>
      <c r="AG923" s="30"/>
      <c r="AH923" s="30"/>
      <c r="AI923" s="30"/>
      <c r="AJ923" s="30"/>
      <c r="AK923" s="30"/>
      <c r="AL923" s="30"/>
      <c r="AM923" s="30"/>
      <c r="AN923" s="30"/>
    </row>
    <row r="924" spans="1:40" x14ac:dyDescent="0.2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111"/>
      <c r="R924" s="30"/>
      <c r="S924" s="30"/>
      <c r="T924" s="30"/>
      <c r="U924" s="30"/>
      <c r="V924" s="30"/>
      <c r="W924" s="30"/>
      <c r="X924" s="30"/>
      <c r="Y924" s="30"/>
      <c r="Z924" s="30"/>
      <c r="AA924" s="30"/>
      <c r="AB924" s="30"/>
      <c r="AC924" s="30"/>
      <c r="AD924" s="30"/>
      <c r="AE924" s="30"/>
      <c r="AF924" s="30"/>
      <c r="AG924" s="30"/>
      <c r="AH924" s="30"/>
      <c r="AI924" s="30"/>
      <c r="AJ924" s="30"/>
      <c r="AK924" s="30"/>
      <c r="AL924" s="30"/>
      <c r="AM924" s="30"/>
      <c r="AN924" s="30"/>
    </row>
    <row r="925" spans="1:40" x14ac:dyDescent="0.2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111"/>
      <c r="R925" s="30"/>
      <c r="S925" s="30"/>
      <c r="T925" s="30"/>
      <c r="U925" s="30"/>
      <c r="V925" s="30"/>
      <c r="W925" s="30"/>
      <c r="X925" s="30"/>
      <c r="Y925" s="30"/>
      <c r="Z925" s="30"/>
      <c r="AA925" s="30"/>
      <c r="AB925" s="30"/>
      <c r="AC925" s="30"/>
      <c r="AD925" s="30"/>
      <c r="AE925" s="30"/>
      <c r="AF925" s="30"/>
      <c r="AG925" s="30"/>
      <c r="AH925" s="30"/>
      <c r="AI925" s="30"/>
      <c r="AJ925" s="30"/>
      <c r="AK925" s="30"/>
      <c r="AL925" s="30"/>
      <c r="AM925" s="30"/>
      <c r="AN925" s="30"/>
    </row>
    <row r="926" spans="1:40" x14ac:dyDescent="0.2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111"/>
      <c r="R926" s="30"/>
      <c r="S926" s="30"/>
      <c r="T926" s="30"/>
      <c r="U926" s="30"/>
      <c r="V926" s="30"/>
      <c r="W926" s="30"/>
      <c r="X926" s="30"/>
      <c r="Y926" s="30"/>
      <c r="Z926" s="30"/>
      <c r="AA926" s="30"/>
      <c r="AB926" s="30"/>
      <c r="AC926" s="30"/>
      <c r="AD926" s="30"/>
      <c r="AE926" s="30"/>
      <c r="AF926" s="30"/>
      <c r="AG926" s="30"/>
      <c r="AH926" s="30"/>
      <c r="AI926" s="30"/>
      <c r="AJ926" s="30"/>
      <c r="AK926" s="30"/>
      <c r="AL926" s="30"/>
      <c r="AM926" s="30"/>
      <c r="AN926" s="30"/>
    </row>
    <row r="927" spans="1:40" x14ac:dyDescent="0.2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111"/>
      <c r="R927" s="30"/>
      <c r="S927" s="30"/>
      <c r="T927" s="30"/>
      <c r="U927" s="30"/>
      <c r="V927" s="30"/>
      <c r="W927" s="30"/>
      <c r="X927" s="30"/>
      <c r="Y927" s="30"/>
      <c r="Z927" s="30"/>
      <c r="AA927" s="30"/>
      <c r="AB927" s="30"/>
      <c r="AC927" s="30"/>
      <c r="AD927" s="30"/>
      <c r="AE927" s="30"/>
      <c r="AF927" s="30"/>
      <c r="AG927" s="30"/>
      <c r="AH927" s="30"/>
      <c r="AI927" s="30"/>
      <c r="AJ927" s="30"/>
      <c r="AK927" s="30"/>
      <c r="AL927" s="30"/>
      <c r="AM927" s="30"/>
      <c r="AN927" s="30"/>
    </row>
    <row r="928" spans="1:40" x14ac:dyDescent="0.2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111"/>
      <c r="R928" s="30"/>
      <c r="S928" s="30"/>
      <c r="T928" s="30"/>
      <c r="U928" s="30"/>
      <c r="V928" s="30"/>
      <c r="W928" s="30"/>
      <c r="X928" s="30"/>
      <c r="Y928" s="30"/>
      <c r="Z928" s="30"/>
      <c r="AA928" s="30"/>
      <c r="AB928" s="30"/>
      <c r="AC928" s="30"/>
      <c r="AD928" s="30"/>
      <c r="AE928" s="30"/>
      <c r="AF928" s="30"/>
      <c r="AG928" s="30"/>
      <c r="AH928" s="30"/>
      <c r="AI928" s="30"/>
      <c r="AJ928" s="30"/>
      <c r="AK928" s="30"/>
      <c r="AL928" s="30"/>
      <c r="AM928" s="30"/>
      <c r="AN928" s="30"/>
    </row>
    <row r="929" spans="1:40" x14ac:dyDescent="0.2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111"/>
      <c r="R929" s="30"/>
      <c r="S929" s="30"/>
      <c r="T929" s="30"/>
      <c r="U929" s="30"/>
      <c r="V929" s="30"/>
      <c r="W929" s="30"/>
      <c r="X929" s="30"/>
      <c r="Y929" s="30"/>
      <c r="Z929" s="30"/>
      <c r="AA929" s="30"/>
      <c r="AB929" s="30"/>
      <c r="AC929" s="30"/>
      <c r="AD929" s="30"/>
      <c r="AE929" s="30"/>
      <c r="AF929" s="30"/>
      <c r="AG929" s="30"/>
      <c r="AH929" s="30"/>
      <c r="AI929" s="30"/>
      <c r="AJ929" s="30"/>
      <c r="AK929" s="30"/>
      <c r="AL929" s="30"/>
      <c r="AM929" s="30"/>
      <c r="AN929" s="30"/>
    </row>
    <row r="930" spans="1:40" x14ac:dyDescent="0.2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111"/>
      <c r="R930" s="30"/>
      <c r="S930" s="30"/>
      <c r="T930" s="30"/>
      <c r="U930" s="30"/>
      <c r="V930" s="30"/>
      <c r="W930" s="30"/>
      <c r="X930" s="30"/>
      <c r="Y930" s="30"/>
      <c r="Z930" s="30"/>
      <c r="AA930" s="30"/>
      <c r="AB930" s="30"/>
      <c r="AC930" s="30"/>
      <c r="AD930" s="30"/>
      <c r="AE930" s="30"/>
      <c r="AF930" s="30"/>
      <c r="AG930" s="30"/>
      <c r="AH930" s="30"/>
      <c r="AI930" s="30"/>
      <c r="AJ930" s="30"/>
      <c r="AK930" s="30"/>
      <c r="AL930" s="30"/>
      <c r="AM930" s="30"/>
      <c r="AN930" s="30"/>
    </row>
    <row r="931" spans="1:40" x14ac:dyDescent="0.2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111"/>
      <c r="R931" s="30"/>
      <c r="S931" s="30"/>
      <c r="T931" s="30"/>
      <c r="U931" s="30"/>
      <c r="V931" s="30"/>
      <c r="W931" s="30"/>
      <c r="X931" s="30"/>
      <c r="Y931" s="30"/>
      <c r="Z931" s="30"/>
      <c r="AA931" s="30"/>
      <c r="AB931" s="30"/>
      <c r="AC931" s="30"/>
      <c r="AD931" s="30"/>
      <c r="AE931" s="30"/>
      <c r="AF931" s="30"/>
      <c r="AG931" s="30"/>
      <c r="AH931" s="30"/>
      <c r="AI931" s="30"/>
      <c r="AJ931" s="30"/>
      <c r="AK931" s="30"/>
      <c r="AL931" s="30"/>
      <c r="AM931" s="30"/>
      <c r="AN931" s="30"/>
    </row>
  </sheetData>
  <sheetProtection algorithmName="SHA-512" hashValue="qJACSU4H/Cl107J0U7z3Plxpi7ekx8yI3VPpFIYcQ59EdzoBol17Cf7O+lMD+6sl3Oh5OrUzlBULlosQH7tIkg==" saltValue="UPhzSoi8zGc3rvIwbDH9bA==" spinCount="100000" sheet="1" objects="1" scenarios="1" selectLockedCells="1"/>
  <mergeCells count="308">
    <mergeCell ref="I7:J7"/>
    <mergeCell ref="C43:AK43"/>
    <mergeCell ref="C81:AK81"/>
    <mergeCell ref="C119:AK119"/>
    <mergeCell ref="G6:I6"/>
    <mergeCell ref="S10:T10"/>
    <mergeCell ref="AK108:AN108"/>
    <mergeCell ref="AK109:AN109"/>
    <mergeCell ref="AK102:AN102"/>
    <mergeCell ref="AK103:AN103"/>
    <mergeCell ref="S47:T47"/>
    <mergeCell ref="AK110:AN110"/>
    <mergeCell ref="K6:AH6"/>
    <mergeCell ref="AK104:AN104"/>
    <mergeCell ref="AK105:AN105"/>
    <mergeCell ref="AK106:AN106"/>
    <mergeCell ref="AK107:AN107"/>
    <mergeCell ref="AK89:AN89"/>
    <mergeCell ref="AK90:AN90"/>
    <mergeCell ref="AK91:AN91"/>
    <mergeCell ref="AK92:AN92"/>
    <mergeCell ref="AK93:AN93"/>
    <mergeCell ref="AK94:AN94"/>
    <mergeCell ref="AK113:AN113"/>
    <mergeCell ref="AK141:AN141"/>
    <mergeCell ref="AK148:AN148"/>
    <mergeCell ref="AK123:AN125"/>
    <mergeCell ref="AK126:AN126"/>
    <mergeCell ref="AK127:AN127"/>
    <mergeCell ref="AK128:AN128"/>
    <mergeCell ref="AK129:AN129"/>
    <mergeCell ref="AK134:AN134"/>
    <mergeCell ref="AK135:AN135"/>
    <mergeCell ref="AK136:AN136"/>
    <mergeCell ref="AK140:AN140"/>
    <mergeCell ref="AK137:AN137"/>
    <mergeCell ref="AK138:AN138"/>
    <mergeCell ref="AK139:AN139"/>
    <mergeCell ref="AK132:AN132"/>
    <mergeCell ref="AK133:AN133"/>
    <mergeCell ref="AK130:AN130"/>
    <mergeCell ref="AK131:AN131"/>
    <mergeCell ref="AK149:AN149"/>
    <mergeCell ref="AK150:AN150"/>
    <mergeCell ref="AK151:AN151"/>
    <mergeCell ref="AK142:AN142"/>
    <mergeCell ref="AK143:AN143"/>
    <mergeCell ref="AK144:AN144"/>
    <mergeCell ref="AK145:AN145"/>
    <mergeCell ref="AK146:AN146"/>
    <mergeCell ref="AK147:AN147"/>
    <mergeCell ref="AK95:AN95"/>
    <mergeCell ref="AK96:AN96"/>
    <mergeCell ref="AK97:AN97"/>
    <mergeCell ref="AK98:AN98"/>
    <mergeCell ref="AK99:AN99"/>
    <mergeCell ref="AK100:AN100"/>
    <mergeCell ref="AK111:AN111"/>
    <mergeCell ref="AK112:AN112"/>
    <mergeCell ref="AK101:AN101"/>
    <mergeCell ref="AK68:AN68"/>
    <mergeCell ref="AK69:AN69"/>
    <mergeCell ref="AK70:AN70"/>
    <mergeCell ref="AK71:AN71"/>
    <mergeCell ref="AK72:AN72"/>
    <mergeCell ref="AK73:AN73"/>
    <mergeCell ref="AK74:AN74"/>
    <mergeCell ref="AK85:AN87"/>
    <mergeCell ref="AK88:AN88"/>
    <mergeCell ref="AK75:AN75"/>
    <mergeCell ref="AK59:AN59"/>
    <mergeCell ref="AK60:AN60"/>
    <mergeCell ref="AK61:AN61"/>
    <mergeCell ref="AK62:AN62"/>
    <mergeCell ref="AK63:AN63"/>
    <mergeCell ref="AK64:AN64"/>
    <mergeCell ref="AK65:AN65"/>
    <mergeCell ref="AK66:AN66"/>
    <mergeCell ref="AK67:AN67"/>
    <mergeCell ref="AK50:AN50"/>
    <mergeCell ref="AK51:AN51"/>
    <mergeCell ref="AK52:AN52"/>
    <mergeCell ref="AK53:AN53"/>
    <mergeCell ref="AK54:AN54"/>
    <mergeCell ref="AK55:AN55"/>
    <mergeCell ref="AK56:AN56"/>
    <mergeCell ref="AK57:AN57"/>
    <mergeCell ref="AK58:AN58"/>
    <mergeCell ref="AK30:AN30"/>
    <mergeCell ref="AK31:AN31"/>
    <mergeCell ref="AK32:AN32"/>
    <mergeCell ref="AK33:AN33"/>
    <mergeCell ref="AK34:AN34"/>
    <mergeCell ref="AK35:AN35"/>
    <mergeCell ref="AK36:AN36"/>
    <mergeCell ref="AK37:AN37"/>
    <mergeCell ref="AK47:AN49"/>
    <mergeCell ref="AK21:AN21"/>
    <mergeCell ref="AK22:AN22"/>
    <mergeCell ref="AK23:AN23"/>
    <mergeCell ref="AK24:AN24"/>
    <mergeCell ref="AK25:AN25"/>
    <mergeCell ref="AK26:AN26"/>
    <mergeCell ref="AK27:AN27"/>
    <mergeCell ref="AK28:AN28"/>
    <mergeCell ref="AK29:AN29"/>
    <mergeCell ref="AK10:AN12"/>
    <mergeCell ref="AK13:AN13"/>
    <mergeCell ref="AK14:AN14"/>
    <mergeCell ref="AK15:AN15"/>
    <mergeCell ref="AK16:AN16"/>
    <mergeCell ref="AK17:AN17"/>
    <mergeCell ref="AK18:AN18"/>
    <mergeCell ref="AK19:AN19"/>
    <mergeCell ref="AK20:AN20"/>
    <mergeCell ref="U124:U125"/>
    <mergeCell ref="AB124:AB125"/>
    <mergeCell ref="M153:P153"/>
    <mergeCell ref="AA123:AB123"/>
    <mergeCell ref="AH123:AH125"/>
    <mergeCell ref="AD124:AD125"/>
    <mergeCell ref="AG123:AG125"/>
    <mergeCell ref="A159:D159"/>
    <mergeCell ref="M126:P126"/>
    <mergeCell ref="M152:P152"/>
    <mergeCell ref="A153:B154"/>
    <mergeCell ref="S123:T123"/>
    <mergeCell ref="AE124:AE125"/>
    <mergeCell ref="A123:A125"/>
    <mergeCell ref="B123:B125"/>
    <mergeCell ref="C123:D123"/>
    <mergeCell ref="I123:J123"/>
    <mergeCell ref="L123:P123"/>
    <mergeCell ref="Q123:Q125"/>
    <mergeCell ref="J124:J125"/>
    <mergeCell ref="K124:K125"/>
    <mergeCell ref="C124:C125"/>
    <mergeCell ref="D124:D125"/>
    <mergeCell ref="E124:E125"/>
    <mergeCell ref="F124:F125"/>
    <mergeCell ref="G124:G125"/>
    <mergeCell ref="I124:I125"/>
    <mergeCell ref="P124:P125"/>
    <mergeCell ref="R47:R49"/>
    <mergeCell ref="W11:W12"/>
    <mergeCell ref="X11:X12"/>
    <mergeCell ref="AA47:AB47"/>
    <mergeCell ref="AC47:AF47"/>
    <mergeCell ref="AE48:AE49"/>
    <mergeCell ref="Z48:Z49"/>
    <mergeCell ref="AC48:AC49"/>
    <mergeCell ref="AA48:AA49"/>
    <mergeCell ref="Y47:Z47"/>
    <mergeCell ref="V48:V49"/>
    <mergeCell ref="U47:X47"/>
    <mergeCell ref="F48:F49"/>
    <mergeCell ref="G48:G49"/>
    <mergeCell ref="I48:I49"/>
    <mergeCell ref="K48:K49"/>
    <mergeCell ref="L85:P85"/>
    <mergeCell ref="M114:P114"/>
    <mergeCell ref="M76:P76"/>
    <mergeCell ref="M50:P50"/>
    <mergeCell ref="A39:B40"/>
    <mergeCell ref="M39:P39"/>
    <mergeCell ref="D11:D12"/>
    <mergeCell ref="E11:E12"/>
    <mergeCell ref="AC11:AC12"/>
    <mergeCell ref="L10:P10"/>
    <mergeCell ref="AB11:AB12"/>
    <mergeCell ref="R10:R12"/>
    <mergeCell ref="U10:X10"/>
    <mergeCell ref="Q10:Q12"/>
    <mergeCell ref="K11:K12"/>
    <mergeCell ref="S11:S12"/>
    <mergeCell ref="Y11:Y12"/>
    <mergeCell ref="Z11:Z12"/>
    <mergeCell ref="U11:U12"/>
    <mergeCell ref="V11:V12"/>
    <mergeCell ref="AA10:AB10"/>
    <mergeCell ref="AC10:AF10"/>
    <mergeCell ref="H11:H12"/>
    <mergeCell ref="A47:A49"/>
    <mergeCell ref="B47:B49"/>
    <mergeCell ref="J48:J49"/>
    <mergeCell ref="A84:D84"/>
    <mergeCell ref="A83:D83"/>
    <mergeCell ref="D48:D49"/>
    <mergeCell ref="I85:J85"/>
    <mergeCell ref="J86:J87"/>
    <mergeCell ref="I47:J47"/>
    <mergeCell ref="F269:H269"/>
    <mergeCell ref="E267:H267"/>
    <mergeCell ref="A121:D121"/>
    <mergeCell ref="K269:L269"/>
    <mergeCell ref="AA85:AB85"/>
    <mergeCell ref="F11:F12"/>
    <mergeCell ref="A45:D45"/>
    <mergeCell ref="A85:A87"/>
    <mergeCell ref="B85:B87"/>
    <mergeCell ref="M77:P77"/>
    <mergeCell ref="K268:L268"/>
    <mergeCell ref="G268:H268"/>
    <mergeCell ref="C85:D85"/>
    <mergeCell ref="C157:AK157"/>
    <mergeCell ref="AG10:AG12"/>
    <mergeCell ref="Y10:Z10"/>
    <mergeCell ref="I11:I12"/>
    <mergeCell ref="C48:C49"/>
    <mergeCell ref="O48:O49"/>
    <mergeCell ref="L47:P47"/>
    <mergeCell ref="M124:M125"/>
    <mergeCell ref="O124:O125"/>
    <mergeCell ref="E48:E49"/>
    <mergeCell ref="A115:B116"/>
    <mergeCell ref="A122:D122"/>
    <mergeCell ref="A77:B78"/>
    <mergeCell ref="A2:T2"/>
    <mergeCell ref="I10:J10"/>
    <mergeCell ref="B10:B12"/>
    <mergeCell ref="A10:A12"/>
    <mergeCell ref="C10:D10"/>
    <mergeCell ref="J11:J12"/>
    <mergeCell ref="P11:P12"/>
    <mergeCell ref="C11:C12"/>
    <mergeCell ref="M11:M12"/>
    <mergeCell ref="O11:O12"/>
    <mergeCell ref="A5:B5"/>
    <mergeCell ref="C7:D7"/>
    <mergeCell ref="C5:D5"/>
    <mergeCell ref="E5:F5"/>
    <mergeCell ref="A6:B6"/>
    <mergeCell ref="E7:F7"/>
    <mergeCell ref="E6:F6"/>
    <mergeCell ref="C6:D6"/>
    <mergeCell ref="T11:T12"/>
    <mergeCell ref="I9:J9"/>
    <mergeCell ref="G11:G12"/>
    <mergeCell ref="A9:F9"/>
    <mergeCell ref="S9:AG9"/>
    <mergeCell ref="C86:C87"/>
    <mergeCell ref="D86:D87"/>
    <mergeCell ref="E86:E87"/>
    <mergeCell ref="F86:F87"/>
    <mergeCell ref="G86:G87"/>
    <mergeCell ref="AA86:AA87"/>
    <mergeCell ref="M86:M87"/>
    <mergeCell ref="O86:O87"/>
    <mergeCell ref="Q85:Q87"/>
    <mergeCell ref="R85:R87"/>
    <mergeCell ref="T86:T87"/>
    <mergeCell ref="U86:U87"/>
    <mergeCell ref="S85:T85"/>
    <mergeCell ref="U85:X85"/>
    <mergeCell ref="Y85:Z85"/>
    <mergeCell ref="Z86:Z87"/>
    <mergeCell ref="Y86:Y87"/>
    <mergeCell ref="P48:P49"/>
    <mergeCell ref="M48:M49"/>
    <mergeCell ref="C47:D47"/>
    <mergeCell ref="AI123:AI125"/>
    <mergeCell ref="AJ123:AJ125"/>
    <mergeCell ref="I86:I87"/>
    <mergeCell ref="K86:K87"/>
    <mergeCell ref="AD86:AD87"/>
    <mergeCell ref="M88:P88"/>
    <mergeCell ref="P86:P87"/>
    <mergeCell ref="AB86:AB87"/>
    <mergeCell ref="S86:S87"/>
    <mergeCell ref="M115:P115"/>
    <mergeCell ref="AH85:AH87"/>
    <mergeCell ref="Y123:Z123"/>
    <mergeCell ref="U123:X123"/>
    <mergeCell ref="AC85:AF85"/>
    <mergeCell ref="AE86:AE87"/>
    <mergeCell ref="AC123:AF123"/>
    <mergeCell ref="R123:R125"/>
    <mergeCell ref="V124:V125"/>
    <mergeCell ref="S124:S125"/>
    <mergeCell ref="AC124:AC125"/>
    <mergeCell ref="Y124:Y125"/>
    <mergeCell ref="Z124:Z125"/>
    <mergeCell ref="AA124:AA125"/>
    <mergeCell ref="T124:T125"/>
    <mergeCell ref="I5:AN5"/>
    <mergeCell ref="AI10:AI12"/>
    <mergeCell ref="AJ10:AJ12"/>
    <mergeCell ref="AI47:AI49"/>
    <mergeCell ref="AJ47:AJ49"/>
    <mergeCell ref="AI85:AI87"/>
    <mergeCell ref="AJ85:AJ87"/>
    <mergeCell ref="AC86:AC87"/>
    <mergeCell ref="V86:V87"/>
    <mergeCell ref="AG85:AG87"/>
    <mergeCell ref="Y48:Y49"/>
    <mergeCell ref="S48:S49"/>
    <mergeCell ref="T48:T49"/>
    <mergeCell ref="U48:U49"/>
    <mergeCell ref="AH10:AH12"/>
    <mergeCell ref="AD11:AD12"/>
    <mergeCell ref="AE11:AE12"/>
    <mergeCell ref="Q47:Q49"/>
    <mergeCell ref="AA11:AA12"/>
    <mergeCell ref="M38:P38"/>
    <mergeCell ref="AG47:AG49"/>
    <mergeCell ref="AH47:AH49"/>
    <mergeCell ref="AB48:AB49"/>
    <mergeCell ref="AD48:AD49"/>
  </mergeCells>
  <phoneticPr fontId="0" type="noConversion"/>
  <conditionalFormatting sqref="Q13:Q21 AC46:AF46 Q27:Q38 Q46 T46 V46:Z46 V13:Z38 AC13:AC38 T13:T38">
    <cfRule type="cellIs" dxfId="231" priority="620" stopIfTrue="1" operator="equal">
      <formula>FALSE</formula>
    </cfRule>
  </conditionalFormatting>
  <conditionalFormatting sqref="V82:Z83 R39:Z39">
    <cfRule type="containsErrors" dxfId="230" priority="766" stopIfTrue="1">
      <formula>ISERROR(R39)</formula>
    </cfRule>
  </conditionalFormatting>
  <conditionalFormatting sqref="S46 U46 U13:U38 S13:S38">
    <cfRule type="cellIs" dxfId="229" priority="510" stopIfTrue="1" operator="lessThan">
      <formula>0</formula>
    </cfRule>
    <cfRule type="cellIs" dxfId="228" priority="607" stopIfTrue="1" operator="equal">
      <formula>FALSE</formula>
    </cfRule>
  </conditionalFormatting>
  <conditionalFormatting sqref="Q13:Q21 Q27:Q38 Q46">
    <cfRule type="containsErrors" priority="591" stopIfTrue="1">
      <formula>ISERROR(Q13)</formula>
    </cfRule>
  </conditionalFormatting>
  <conditionalFormatting sqref="R13:R21 R46 R27:R37">
    <cfRule type="containsErrors" dxfId="227" priority="525" stopIfTrue="1">
      <formula>ISERROR(R13)</formula>
    </cfRule>
    <cfRule type="cellIs" priority="541" stopIfTrue="1" operator="greaterThan">
      <formula>0</formula>
    </cfRule>
    <cfRule type="cellIs" dxfId="226" priority="590" stopIfTrue="1" operator="lessThan">
      <formula>0</formula>
    </cfRule>
  </conditionalFormatting>
  <conditionalFormatting sqref="Q13:R21 Q27:Q38 R27:R37 Q46:R46 G13:G37">
    <cfRule type="cellIs" dxfId="225" priority="589" stopIfTrue="1" operator="equal">
      <formula>0</formula>
    </cfRule>
  </conditionalFormatting>
  <conditionalFormatting sqref="F27:F37 E46 E13:F13 E14:E38 F14:F21 J27:J28 I13:I37 I13:J21">
    <cfRule type="cellIs" dxfId="224" priority="765" stopIfTrue="1" operator="greaterThan">
      <formula>#REF!</formula>
    </cfRule>
  </conditionalFormatting>
  <conditionalFormatting sqref="O13:O21 O27:O37 M27:M37 M13:M21">
    <cfRule type="cellIs" dxfId="223" priority="586" stopIfTrue="1" operator="equal">
      <formula>0</formula>
    </cfRule>
  </conditionalFormatting>
  <conditionalFormatting sqref="Q13:Q21 Q27:Q38 Q46">
    <cfRule type="cellIs" dxfId="222" priority="574" stopIfTrue="1" operator="equal">
      <formula>"00.01.1900"</formula>
    </cfRule>
    <cfRule type="containsErrors" dxfId="221" priority="575" stopIfTrue="1">
      <formula>ISERROR(Q13)</formula>
    </cfRule>
  </conditionalFormatting>
  <conditionalFormatting sqref="H13:H37">
    <cfRule type="expression" dxfId="220" priority="567" stopIfTrue="1">
      <formula>$Q$13&gt;0</formula>
    </cfRule>
  </conditionalFormatting>
  <conditionalFormatting sqref="P13:P37">
    <cfRule type="cellIs" dxfId="219" priority="518" stopIfTrue="1" operator="lessThan">
      <formula>0</formula>
    </cfRule>
    <cfRule type="cellIs" dxfId="218" priority="523" stopIfTrue="1" operator="equal">
      <formula>0</formula>
    </cfRule>
  </conditionalFormatting>
  <conditionalFormatting sqref="AA38:AB38 AA46:AB46 AA13:AA37">
    <cfRule type="cellIs" dxfId="217" priority="506" stopIfTrue="1" operator="equal">
      <formula>0</formula>
    </cfRule>
    <cfRule type="cellIs" dxfId="216" priority="521" stopIfTrue="1" operator="equal">
      <formula>FALSE</formula>
    </cfRule>
  </conditionalFormatting>
  <conditionalFormatting sqref="P82">
    <cfRule type="containsErrors" dxfId="215" priority="517" stopIfTrue="1">
      <formula>ISERROR(P82)</formula>
    </cfRule>
  </conditionalFormatting>
  <conditionalFormatting sqref="I13:I37">
    <cfRule type="cellIs" priority="511" stopIfTrue="1" operator="lessThan">
      <formula>$J$13</formula>
    </cfRule>
  </conditionalFormatting>
  <conditionalFormatting sqref="C5:D5">
    <cfRule type="containsBlanks" dxfId="214" priority="500" stopIfTrue="1">
      <formula>LEN(TRIM(C5))=0</formula>
    </cfRule>
  </conditionalFormatting>
  <conditionalFormatting sqref="C6 G6 K6 I7 AM7">
    <cfRule type="containsBlanks" dxfId="213" priority="499" stopIfTrue="1">
      <formula>LEN(TRIM(C6))=0</formula>
    </cfRule>
  </conditionalFormatting>
  <conditionalFormatting sqref="Q76 T76 V76:Z76 AC76:AF76">
    <cfRule type="cellIs" dxfId="212" priority="463" stopIfTrue="1" operator="equal">
      <formula>FALSE</formula>
    </cfRule>
  </conditionalFormatting>
  <conditionalFormatting sqref="S76 U76">
    <cfRule type="cellIs" dxfId="211" priority="450" stopIfTrue="1" operator="lessThan">
      <formula>0</formula>
    </cfRule>
    <cfRule type="cellIs" dxfId="210" priority="462" stopIfTrue="1" operator="equal">
      <formula>FALSE</formula>
    </cfRule>
  </conditionalFormatting>
  <conditionalFormatting sqref="Q76">
    <cfRule type="containsErrors" priority="461" stopIfTrue="1">
      <formula>ISERROR(Q76)</formula>
    </cfRule>
  </conditionalFormatting>
  <conditionalFormatting sqref="R76">
    <cfRule type="containsErrors" dxfId="209" priority="452" stopIfTrue="1">
      <formula>ISERROR(R76)</formula>
    </cfRule>
    <cfRule type="cellIs" priority="454" stopIfTrue="1" operator="greaterThan">
      <formula>0</formula>
    </cfRule>
    <cfRule type="cellIs" dxfId="208" priority="460" stopIfTrue="1" operator="lessThan">
      <formula>0</formula>
    </cfRule>
  </conditionalFormatting>
  <conditionalFormatting sqref="Q76:R76">
    <cfRule type="cellIs" dxfId="207" priority="459" stopIfTrue="1" operator="equal">
      <formula>0</formula>
    </cfRule>
  </conditionalFormatting>
  <conditionalFormatting sqref="E76">
    <cfRule type="cellIs" dxfId="206" priority="464" stopIfTrue="1" operator="greaterThan">
      <formula>#REF!</formula>
    </cfRule>
  </conditionalFormatting>
  <conditionalFormatting sqref="Q76">
    <cfRule type="cellIs" dxfId="205" priority="456" stopIfTrue="1" operator="equal">
      <formula>"00.01.1900"</formula>
    </cfRule>
    <cfRule type="containsErrors" dxfId="204" priority="457" stopIfTrue="1">
      <formula>ISERROR(Q76)</formula>
    </cfRule>
  </conditionalFormatting>
  <conditionalFormatting sqref="AA76:AB76">
    <cfRule type="cellIs" dxfId="203" priority="449" stopIfTrue="1" operator="equal">
      <formula>0</formula>
    </cfRule>
    <cfRule type="cellIs" dxfId="202" priority="451" stopIfTrue="1" operator="equal">
      <formula>FALSE</formula>
    </cfRule>
  </conditionalFormatting>
  <conditionalFormatting sqref="Q50 T50 V50:Z50 AC50:AF50">
    <cfRule type="cellIs" dxfId="201" priority="447" stopIfTrue="1" operator="equal">
      <formula>FALSE</formula>
    </cfRule>
  </conditionalFormatting>
  <conditionalFormatting sqref="S50 U50">
    <cfRule type="cellIs" dxfId="200" priority="434" stopIfTrue="1" operator="lessThan">
      <formula>0</formula>
    </cfRule>
    <cfRule type="cellIs" dxfId="199" priority="446" stopIfTrue="1" operator="equal">
      <formula>FALSE</formula>
    </cfRule>
  </conditionalFormatting>
  <conditionalFormatting sqref="Q50">
    <cfRule type="containsErrors" priority="445" stopIfTrue="1">
      <formula>ISERROR(Q50)</formula>
    </cfRule>
  </conditionalFormatting>
  <conditionalFormatting sqref="R50">
    <cfRule type="containsErrors" dxfId="198" priority="436" stopIfTrue="1">
      <formula>ISERROR(R50)</formula>
    </cfRule>
    <cfRule type="cellIs" priority="438" stopIfTrue="1" operator="greaterThan">
      <formula>0</formula>
    </cfRule>
    <cfRule type="cellIs" dxfId="197" priority="444" stopIfTrue="1" operator="lessThan">
      <formula>0</formula>
    </cfRule>
  </conditionalFormatting>
  <conditionalFormatting sqref="Q50:R50">
    <cfRule type="cellIs" dxfId="196" priority="443" stopIfTrue="1" operator="equal">
      <formula>0</formula>
    </cfRule>
  </conditionalFormatting>
  <conditionalFormatting sqref="E50">
    <cfRule type="cellIs" dxfId="195" priority="448" stopIfTrue="1" operator="greaterThan">
      <formula>#REF!</formula>
    </cfRule>
  </conditionalFormatting>
  <conditionalFormatting sqref="Q50">
    <cfRule type="cellIs" dxfId="194" priority="440" stopIfTrue="1" operator="equal">
      <formula>"00.01.1900"</formula>
    </cfRule>
    <cfRule type="containsErrors" dxfId="193" priority="441" stopIfTrue="1">
      <formula>ISERROR(Q50)</formula>
    </cfRule>
  </conditionalFormatting>
  <conditionalFormatting sqref="AA50:AB50">
    <cfRule type="cellIs" dxfId="192" priority="433" stopIfTrue="1" operator="equal">
      <formula>0</formula>
    </cfRule>
    <cfRule type="cellIs" dxfId="191" priority="435" stopIfTrue="1" operator="equal">
      <formula>FALSE</formula>
    </cfRule>
  </conditionalFormatting>
  <conditionalFormatting sqref="AD38:AF38 AD13:AD37">
    <cfRule type="cellIs" dxfId="190" priority="421" stopIfTrue="1" operator="equal">
      <formula>FALSE</formula>
    </cfRule>
  </conditionalFormatting>
  <conditionalFormatting sqref="AB13:AB37">
    <cfRule type="cellIs" dxfId="189" priority="417" stopIfTrue="1" operator="equal">
      <formula>0</formula>
    </cfRule>
    <cfRule type="cellIs" dxfId="188" priority="418" stopIfTrue="1" operator="equal">
      <formula>FALSE</formula>
    </cfRule>
  </conditionalFormatting>
  <conditionalFormatting sqref="M40:AG40">
    <cfRule type="cellIs" dxfId="187" priority="365" stopIfTrue="1" operator="equal">
      <formula>$M$77</formula>
    </cfRule>
  </conditionalFormatting>
  <conditionalFormatting sqref="H5">
    <cfRule type="containsText" dxfId="186" priority="341" stopIfTrue="1" operator="containsText" text="bitte auswählen">
      <formula>NOT(ISERROR(SEARCH("bitte auswählen",H5)))</formula>
    </cfRule>
  </conditionalFormatting>
  <conditionalFormatting sqref="M76">
    <cfRule type="cellIs" dxfId="185" priority="355" stopIfTrue="1" operator="equal">
      <formula>$M$77</formula>
    </cfRule>
  </conditionalFormatting>
  <conditionalFormatting sqref="H5">
    <cfRule type="cellIs" dxfId="184" priority="362" stopIfTrue="1" operator="notEqual">
      <formula>"bitte auswählen"</formula>
    </cfRule>
  </conditionalFormatting>
  <conditionalFormatting sqref="Q22:Q26">
    <cfRule type="cellIs" dxfId="183" priority="333" stopIfTrue="1" operator="equal">
      <formula>FALSE</formula>
    </cfRule>
  </conditionalFormatting>
  <conditionalFormatting sqref="Q22:Q26">
    <cfRule type="containsErrors" priority="331" stopIfTrue="1">
      <formula>ISERROR(Q22)</formula>
    </cfRule>
  </conditionalFormatting>
  <conditionalFormatting sqref="R22:R26">
    <cfRule type="containsErrors" dxfId="182" priority="321" stopIfTrue="1">
      <formula>ISERROR(R22)</formula>
    </cfRule>
    <cfRule type="cellIs" priority="323" stopIfTrue="1" operator="greaterThan">
      <formula>0</formula>
    </cfRule>
    <cfRule type="cellIs" dxfId="181" priority="330" stopIfTrue="1" operator="lessThan">
      <formula>0</formula>
    </cfRule>
  </conditionalFormatting>
  <conditionalFormatting sqref="Q22:R26">
    <cfRule type="cellIs" dxfId="180" priority="329" stopIfTrue="1" operator="equal">
      <formula>0</formula>
    </cfRule>
  </conditionalFormatting>
  <conditionalFormatting sqref="F22:F26">
    <cfRule type="cellIs" dxfId="179" priority="334" stopIfTrue="1" operator="greaterThan">
      <formula>#REF!</formula>
    </cfRule>
  </conditionalFormatting>
  <conditionalFormatting sqref="M22:M26 O22:O26">
    <cfRule type="cellIs" dxfId="178" priority="328" stopIfTrue="1" operator="equal">
      <formula>0</formula>
    </cfRule>
  </conditionalFormatting>
  <conditionalFormatting sqref="Q22:Q26">
    <cfRule type="cellIs" dxfId="177" priority="326" stopIfTrue="1" operator="equal">
      <formula>"00.01.1900"</formula>
    </cfRule>
    <cfRule type="containsErrors" dxfId="176" priority="327" stopIfTrue="1">
      <formula>ISERROR(Q22)</formula>
    </cfRule>
  </conditionalFormatting>
  <conditionalFormatting sqref="V41:Z42 V44:Z45">
    <cfRule type="containsErrors" dxfId="175" priority="311" stopIfTrue="1">
      <formula>ISERROR(V41)</formula>
    </cfRule>
  </conditionalFormatting>
  <conditionalFormatting sqref="P44">
    <cfRule type="containsErrors" dxfId="174" priority="310" stopIfTrue="1">
      <formula>ISERROR(P44)</formula>
    </cfRule>
  </conditionalFormatting>
  <conditionalFormatting sqref="R39">
    <cfRule type="cellIs" dxfId="173" priority="307" stopIfTrue="1" operator="equal">
      <formula>$R$76</formula>
    </cfRule>
  </conditionalFormatting>
  <conditionalFormatting sqref="AG39">
    <cfRule type="cellIs" dxfId="172" priority="306" stopIfTrue="1" operator="lessThan">
      <formula>$AD$76</formula>
    </cfRule>
  </conditionalFormatting>
  <conditionalFormatting sqref="AH39:AJ39">
    <cfRule type="cellIs" dxfId="171" priority="304" operator="equal">
      <formula>0</formula>
    </cfRule>
  </conditionalFormatting>
  <conditionalFormatting sqref="V120:Z121">
    <cfRule type="containsErrors" dxfId="170" priority="302" stopIfTrue="1">
      <formula>ISERROR(V120)</formula>
    </cfRule>
  </conditionalFormatting>
  <conditionalFormatting sqref="P120">
    <cfRule type="containsErrors" dxfId="169" priority="301" stopIfTrue="1">
      <formula>ISERROR(P120)</formula>
    </cfRule>
  </conditionalFormatting>
  <conditionalFormatting sqref="Q114 T114 V114:Z114 AC114:AF114">
    <cfRule type="cellIs" dxfId="168" priority="297" stopIfTrue="1" operator="equal">
      <formula>FALSE</formula>
    </cfRule>
  </conditionalFormatting>
  <conditionalFormatting sqref="S114 U114">
    <cfRule type="cellIs" dxfId="167" priority="284" stopIfTrue="1" operator="lessThan">
      <formula>0</formula>
    </cfRule>
    <cfRule type="cellIs" dxfId="166" priority="296" stopIfTrue="1" operator="equal">
      <formula>FALSE</formula>
    </cfRule>
  </conditionalFormatting>
  <conditionalFormatting sqref="Q114">
    <cfRule type="containsErrors" priority="295" stopIfTrue="1">
      <formula>ISERROR(Q114)</formula>
    </cfRule>
  </conditionalFormatting>
  <conditionalFormatting sqref="R114">
    <cfRule type="containsErrors" dxfId="165" priority="286" stopIfTrue="1">
      <formula>ISERROR(R114)</formula>
    </cfRule>
    <cfRule type="cellIs" priority="288" stopIfTrue="1" operator="greaterThan">
      <formula>0</formula>
    </cfRule>
    <cfRule type="cellIs" dxfId="164" priority="294" stopIfTrue="1" operator="lessThan">
      <formula>0</formula>
    </cfRule>
  </conditionalFormatting>
  <conditionalFormatting sqref="Q114:R114">
    <cfRule type="cellIs" dxfId="163" priority="293" stopIfTrue="1" operator="equal">
      <formula>0</formula>
    </cfRule>
  </conditionalFormatting>
  <conditionalFormatting sqref="E114">
    <cfRule type="cellIs" dxfId="162" priority="298" stopIfTrue="1" operator="greaterThan">
      <formula>#REF!</formula>
    </cfRule>
  </conditionalFormatting>
  <conditionalFormatting sqref="Q114">
    <cfRule type="cellIs" dxfId="161" priority="290" stopIfTrue="1" operator="equal">
      <formula>"00.01.1900"</formula>
    </cfRule>
    <cfRule type="containsErrors" dxfId="160" priority="291" stopIfTrue="1">
      <formula>ISERROR(Q114)</formula>
    </cfRule>
  </conditionalFormatting>
  <conditionalFormatting sqref="AA114:AB114">
    <cfRule type="cellIs" dxfId="159" priority="283" stopIfTrue="1" operator="equal">
      <formula>0</formula>
    </cfRule>
    <cfRule type="cellIs" dxfId="158" priority="285" stopIfTrue="1" operator="equal">
      <formula>FALSE</formula>
    </cfRule>
  </conditionalFormatting>
  <conditionalFormatting sqref="Q88 T88 V88:Z88 AC88:AF88">
    <cfRule type="cellIs" dxfId="157" priority="281" stopIfTrue="1" operator="equal">
      <formula>FALSE</formula>
    </cfRule>
  </conditionalFormatting>
  <conditionalFormatting sqref="S88 U88">
    <cfRule type="cellIs" dxfId="156" priority="268" stopIfTrue="1" operator="lessThan">
      <formula>0</formula>
    </cfRule>
    <cfRule type="cellIs" dxfId="155" priority="280" stopIfTrue="1" operator="equal">
      <formula>FALSE</formula>
    </cfRule>
  </conditionalFormatting>
  <conditionalFormatting sqref="Q88">
    <cfRule type="containsErrors" priority="279" stopIfTrue="1">
      <formula>ISERROR(Q88)</formula>
    </cfRule>
  </conditionalFormatting>
  <conditionalFormatting sqref="R88">
    <cfRule type="containsErrors" dxfId="154" priority="270" stopIfTrue="1">
      <formula>ISERROR(R88)</formula>
    </cfRule>
    <cfRule type="cellIs" priority="272" stopIfTrue="1" operator="greaterThan">
      <formula>0</formula>
    </cfRule>
    <cfRule type="cellIs" dxfId="153" priority="278" stopIfTrue="1" operator="lessThan">
      <formula>0</formula>
    </cfRule>
  </conditionalFormatting>
  <conditionalFormatting sqref="Q88:R88">
    <cfRule type="cellIs" dxfId="152" priority="277" stopIfTrue="1" operator="equal">
      <formula>0</formula>
    </cfRule>
  </conditionalFormatting>
  <conditionalFormatting sqref="E88">
    <cfRule type="cellIs" dxfId="151" priority="282" stopIfTrue="1" operator="greaterThan">
      <formula>#REF!</formula>
    </cfRule>
  </conditionalFormatting>
  <conditionalFormatting sqref="Q88">
    <cfRule type="cellIs" dxfId="150" priority="274" stopIfTrue="1" operator="equal">
      <formula>"00.01.1900"</formula>
    </cfRule>
    <cfRule type="containsErrors" dxfId="149" priority="275" stopIfTrue="1">
      <formula>ISERROR(Q88)</formula>
    </cfRule>
  </conditionalFormatting>
  <conditionalFormatting sqref="AA88:AB88">
    <cfRule type="cellIs" dxfId="148" priority="267" stopIfTrue="1" operator="equal">
      <formula>0</formula>
    </cfRule>
    <cfRule type="cellIs" dxfId="147" priority="269" stopIfTrue="1" operator="equal">
      <formula>FALSE</formula>
    </cfRule>
  </conditionalFormatting>
  <conditionalFormatting sqref="M114">
    <cfRule type="cellIs" dxfId="146" priority="246" stopIfTrue="1" operator="equal">
      <formula>$M$77</formula>
    </cfRule>
  </conditionalFormatting>
  <conditionalFormatting sqref="V158:Z159">
    <cfRule type="containsErrors" dxfId="145" priority="232" stopIfTrue="1">
      <formula>ISERROR(V158)</formula>
    </cfRule>
  </conditionalFormatting>
  <conditionalFormatting sqref="P158">
    <cfRule type="containsErrors" dxfId="144" priority="231" stopIfTrue="1">
      <formula>ISERROR(P158)</formula>
    </cfRule>
  </conditionalFormatting>
  <conditionalFormatting sqref="Q152 T152 V152:Z152 AC152:AF152">
    <cfRule type="cellIs" dxfId="143" priority="227" stopIfTrue="1" operator="equal">
      <formula>FALSE</formula>
    </cfRule>
  </conditionalFormatting>
  <conditionalFormatting sqref="S152 U152">
    <cfRule type="cellIs" dxfId="142" priority="214" stopIfTrue="1" operator="lessThan">
      <formula>0</formula>
    </cfRule>
    <cfRule type="cellIs" dxfId="141" priority="226" stopIfTrue="1" operator="equal">
      <formula>FALSE</formula>
    </cfRule>
  </conditionalFormatting>
  <conditionalFormatting sqref="Q152">
    <cfRule type="containsErrors" priority="225" stopIfTrue="1">
      <formula>ISERROR(Q152)</formula>
    </cfRule>
  </conditionalFormatting>
  <conditionalFormatting sqref="R152">
    <cfRule type="containsErrors" dxfId="140" priority="216" stopIfTrue="1">
      <formula>ISERROR(R152)</formula>
    </cfRule>
    <cfRule type="cellIs" priority="218" stopIfTrue="1" operator="greaterThan">
      <formula>0</formula>
    </cfRule>
    <cfRule type="cellIs" dxfId="139" priority="224" stopIfTrue="1" operator="lessThan">
      <formula>0</formula>
    </cfRule>
  </conditionalFormatting>
  <conditionalFormatting sqref="Q152:R152">
    <cfRule type="cellIs" dxfId="138" priority="223" stopIfTrue="1" operator="equal">
      <formula>0</formula>
    </cfRule>
  </conditionalFormatting>
  <conditionalFormatting sqref="E152">
    <cfRule type="cellIs" dxfId="137" priority="228" stopIfTrue="1" operator="greaterThan">
      <formula>#REF!</formula>
    </cfRule>
  </conditionalFormatting>
  <conditionalFormatting sqref="Q152">
    <cfRule type="cellIs" dxfId="136" priority="220" stopIfTrue="1" operator="equal">
      <formula>"00.01.1900"</formula>
    </cfRule>
    <cfRule type="containsErrors" dxfId="135" priority="221" stopIfTrue="1">
      <formula>ISERROR(Q152)</formula>
    </cfRule>
  </conditionalFormatting>
  <conditionalFormatting sqref="AA152:AB152">
    <cfRule type="cellIs" dxfId="134" priority="213" stopIfTrue="1" operator="equal">
      <formula>0</formula>
    </cfRule>
    <cfRule type="cellIs" dxfId="133" priority="215" stopIfTrue="1" operator="equal">
      <formula>FALSE</formula>
    </cfRule>
  </conditionalFormatting>
  <conditionalFormatting sqref="Q126 T126 V126:Z126 AC126:AF126">
    <cfRule type="cellIs" dxfId="132" priority="211" stopIfTrue="1" operator="equal">
      <formula>FALSE</formula>
    </cfRule>
  </conditionalFormatting>
  <conditionalFormatting sqref="S126 U126">
    <cfRule type="cellIs" dxfId="131" priority="198" stopIfTrue="1" operator="lessThan">
      <formula>0</formula>
    </cfRule>
    <cfRule type="cellIs" dxfId="130" priority="210" stopIfTrue="1" operator="equal">
      <formula>FALSE</formula>
    </cfRule>
  </conditionalFormatting>
  <conditionalFormatting sqref="Q126">
    <cfRule type="containsErrors" priority="209" stopIfTrue="1">
      <formula>ISERROR(Q126)</formula>
    </cfRule>
  </conditionalFormatting>
  <conditionalFormatting sqref="R126">
    <cfRule type="containsErrors" dxfId="129" priority="200" stopIfTrue="1">
      <formula>ISERROR(R126)</formula>
    </cfRule>
    <cfRule type="cellIs" priority="202" stopIfTrue="1" operator="greaterThan">
      <formula>0</formula>
    </cfRule>
    <cfRule type="cellIs" dxfId="128" priority="208" stopIfTrue="1" operator="lessThan">
      <formula>0</formula>
    </cfRule>
  </conditionalFormatting>
  <conditionalFormatting sqref="Q126:R126">
    <cfRule type="cellIs" dxfId="127" priority="207" stopIfTrue="1" operator="equal">
      <formula>0</formula>
    </cfRule>
  </conditionalFormatting>
  <conditionalFormatting sqref="E126">
    <cfRule type="cellIs" dxfId="126" priority="212" stopIfTrue="1" operator="greaterThan">
      <formula>#REF!</formula>
    </cfRule>
  </conditionalFormatting>
  <conditionalFormatting sqref="Q126">
    <cfRule type="cellIs" dxfId="125" priority="204" stopIfTrue="1" operator="equal">
      <formula>"00.01.1900"</formula>
    </cfRule>
    <cfRule type="containsErrors" dxfId="124" priority="205" stopIfTrue="1">
      <formula>ISERROR(Q126)</formula>
    </cfRule>
  </conditionalFormatting>
  <conditionalFormatting sqref="AA126:AB126">
    <cfRule type="cellIs" dxfId="123" priority="197" stopIfTrue="1" operator="equal">
      <formula>0</formula>
    </cfRule>
    <cfRule type="cellIs" dxfId="122" priority="199" stopIfTrue="1" operator="equal">
      <formula>FALSE</formula>
    </cfRule>
  </conditionalFormatting>
  <conditionalFormatting sqref="M152">
    <cfRule type="cellIs" dxfId="121" priority="176" stopIfTrue="1" operator="equal">
      <formula>$M$77</formula>
    </cfRule>
  </conditionalFormatting>
  <conditionalFormatting sqref="AE13:AE37">
    <cfRule type="cellIs" dxfId="120" priority="145" stopIfTrue="1" operator="equal">
      <formula>0</formula>
    </cfRule>
    <cfRule type="cellIs" dxfId="119" priority="146" stopIfTrue="1" operator="equal">
      <formula>FALSE</formula>
    </cfRule>
  </conditionalFormatting>
  <conditionalFormatting sqref="AF13:AF37">
    <cfRule type="cellIs" dxfId="118" priority="143" stopIfTrue="1" operator="equal">
      <formula>0</formula>
    </cfRule>
    <cfRule type="cellIs" dxfId="117" priority="144" stopIfTrue="1" operator="equal">
      <formula>FALSE</formula>
    </cfRule>
  </conditionalFormatting>
  <conditionalFormatting sqref="K13:K37">
    <cfRule type="cellIs" dxfId="116" priority="142" stopIfTrue="1" operator="equal">
      <formula>0</formula>
    </cfRule>
  </conditionalFormatting>
  <conditionalFormatting sqref="Q51:Q59 Q65:Q75 V51:Z75 AC51:AC75 T51:T75">
    <cfRule type="cellIs" dxfId="115" priority="140" stopIfTrue="1" operator="equal">
      <formula>FALSE</formula>
    </cfRule>
  </conditionalFormatting>
  <conditionalFormatting sqref="U51:U75 S51:S75">
    <cfRule type="cellIs" dxfId="114" priority="125" stopIfTrue="1" operator="lessThan">
      <formula>0</formula>
    </cfRule>
    <cfRule type="cellIs" dxfId="113" priority="139" stopIfTrue="1" operator="equal">
      <formula>FALSE</formula>
    </cfRule>
  </conditionalFormatting>
  <conditionalFormatting sqref="Q51:Q59 Q65:Q75">
    <cfRule type="containsErrors" priority="138" stopIfTrue="1">
      <formula>ISERROR(Q51)</formula>
    </cfRule>
  </conditionalFormatting>
  <conditionalFormatting sqref="R51:R59 R65:R75">
    <cfRule type="containsErrors" dxfId="112" priority="130" stopIfTrue="1">
      <formula>ISERROR(R51)</formula>
    </cfRule>
    <cfRule type="cellIs" priority="131" stopIfTrue="1" operator="greaterThan">
      <formula>0</formula>
    </cfRule>
    <cfRule type="cellIs" dxfId="111" priority="137" stopIfTrue="1" operator="lessThan">
      <formula>0</formula>
    </cfRule>
  </conditionalFormatting>
  <conditionalFormatting sqref="Q51:R59 Q65:R75 G51:G75">
    <cfRule type="cellIs" dxfId="110" priority="136" stopIfTrue="1" operator="equal">
      <formula>0</formula>
    </cfRule>
  </conditionalFormatting>
  <conditionalFormatting sqref="I51:J59 I65:J75 E65:F75 E51:F59">
    <cfRule type="cellIs" dxfId="109" priority="141" stopIfTrue="1" operator="greaterThan">
      <formula>#REF!</formula>
    </cfRule>
  </conditionalFormatting>
  <conditionalFormatting sqref="O51:O59 O65:O75 M65:M75 M51:M59">
    <cfRule type="cellIs" dxfId="108" priority="135" stopIfTrue="1" operator="equal">
      <formula>0</formula>
    </cfRule>
  </conditionalFormatting>
  <conditionalFormatting sqref="Q51:Q59 Q65:Q75">
    <cfRule type="cellIs" dxfId="107" priority="133" stopIfTrue="1" operator="equal">
      <formula>"00.01.1900"</formula>
    </cfRule>
    <cfRule type="containsErrors" dxfId="106" priority="134" stopIfTrue="1">
      <formula>ISERROR(Q51)</formula>
    </cfRule>
  </conditionalFormatting>
  <conditionalFormatting sqref="H51:H75">
    <cfRule type="expression" dxfId="105" priority="132" stopIfTrue="1">
      <formula>$Q$13&gt;0</formula>
    </cfRule>
  </conditionalFormatting>
  <conditionalFormatting sqref="P51:P75">
    <cfRule type="cellIs" dxfId="104" priority="127" stopIfTrue="1" operator="lessThan">
      <formula>0</formula>
    </cfRule>
    <cfRule type="cellIs" dxfId="103" priority="129" stopIfTrue="1" operator="equal">
      <formula>0</formula>
    </cfRule>
  </conditionalFormatting>
  <conditionalFormatting sqref="AA51:AA75">
    <cfRule type="cellIs" dxfId="102" priority="124" stopIfTrue="1" operator="equal">
      <formula>0</formula>
    </cfRule>
    <cfRule type="cellIs" dxfId="101" priority="128" stopIfTrue="1" operator="equal">
      <formula>FALSE</formula>
    </cfRule>
  </conditionalFormatting>
  <conditionalFormatting sqref="I51:I59 I65:I75">
    <cfRule type="cellIs" priority="126" stopIfTrue="1" operator="lessThan">
      <formula>$J$13</formula>
    </cfRule>
  </conditionalFormatting>
  <conditionalFormatting sqref="AD51:AD75">
    <cfRule type="cellIs" dxfId="100" priority="123" stopIfTrue="1" operator="equal">
      <formula>FALSE</formula>
    </cfRule>
  </conditionalFormatting>
  <conditionalFormatting sqref="AB51:AB75">
    <cfRule type="cellIs" dxfId="99" priority="121" stopIfTrue="1" operator="equal">
      <formula>0</formula>
    </cfRule>
    <cfRule type="cellIs" dxfId="98" priority="122" stopIfTrue="1" operator="equal">
      <formula>FALSE</formula>
    </cfRule>
  </conditionalFormatting>
  <conditionalFormatting sqref="Q60:Q64">
    <cfRule type="cellIs" dxfId="97" priority="119" stopIfTrue="1" operator="equal">
      <formula>FALSE</formula>
    </cfRule>
  </conditionalFormatting>
  <conditionalFormatting sqref="Q60:Q64">
    <cfRule type="containsErrors" priority="118" stopIfTrue="1">
      <formula>ISERROR(Q60)</formula>
    </cfRule>
  </conditionalFormatting>
  <conditionalFormatting sqref="R60:R64">
    <cfRule type="containsErrors" dxfId="96" priority="111" stopIfTrue="1">
      <formula>ISERROR(R60)</formula>
    </cfRule>
    <cfRule type="cellIs" priority="112" stopIfTrue="1" operator="greaterThan">
      <formula>0</formula>
    </cfRule>
    <cfRule type="cellIs" dxfId="95" priority="117" stopIfTrue="1" operator="lessThan">
      <formula>0</formula>
    </cfRule>
  </conditionalFormatting>
  <conditionalFormatting sqref="Q60:R64">
    <cfRule type="cellIs" dxfId="94" priority="116" stopIfTrue="1" operator="equal">
      <formula>0</formula>
    </cfRule>
  </conditionalFormatting>
  <conditionalFormatting sqref="E60:F64 I60:J64">
    <cfRule type="cellIs" dxfId="93" priority="120" stopIfTrue="1" operator="greaterThan">
      <formula>#REF!</formula>
    </cfRule>
  </conditionalFormatting>
  <conditionalFormatting sqref="M60:M64 O60:O64">
    <cfRule type="cellIs" dxfId="92" priority="115" stopIfTrue="1" operator="equal">
      <formula>0</formula>
    </cfRule>
  </conditionalFormatting>
  <conditionalFormatting sqref="Q60:Q64">
    <cfRule type="cellIs" dxfId="91" priority="113" stopIfTrue="1" operator="equal">
      <formula>"00.01.1900"</formula>
    </cfRule>
    <cfRule type="containsErrors" dxfId="90" priority="114" stopIfTrue="1">
      <formula>ISERROR(Q60)</formula>
    </cfRule>
  </conditionalFormatting>
  <conditionalFormatting sqref="I60:I64">
    <cfRule type="cellIs" priority="110" stopIfTrue="1" operator="lessThan">
      <formula>$J$13</formula>
    </cfRule>
  </conditionalFormatting>
  <conditionalFormatting sqref="AE51:AE75">
    <cfRule type="cellIs" dxfId="89" priority="108" stopIfTrue="1" operator="equal">
      <formula>0</formula>
    </cfRule>
    <cfRule type="cellIs" dxfId="88" priority="109" stopIfTrue="1" operator="equal">
      <formula>FALSE</formula>
    </cfRule>
  </conditionalFormatting>
  <conditionalFormatting sqref="AF51:AF75">
    <cfRule type="cellIs" dxfId="87" priority="106" stopIfTrue="1" operator="equal">
      <formula>0</formula>
    </cfRule>
    <cfRule type="cellIs" dxfId="86" priority="107" stopIfTrue="1" operator="equal">
      <formula>FALSE</formula>
    </cfRule>
  </conditionalFormatting>
  <conditionalFormatting sqref="K51:K75">
    <cfRule type="cellIs" dxfId="85" priority="105" stopIfTrue="1" operator="equal">
      <formula>0</formula>
    </cfRule>
  </conditionalFormatting>
  <conditionalFormatting sqref="Q89:Q97 Q103:Q113 V89:Z113 AC89:AC113 T89:T113">
    <cfRule type="cellIs" dxfId="84" priority="103" stopIfTrue="1" operator="equal">
      <formula>FALSE</formula>
    </cfRule>
  </conditionalFormatting>
  <conditionalFormatting sqref="U89:U113 S89:S113">
    <cfRule type="cellIs" dxfId="83" priority="88" stopIfTrue="1" operator="lessThan">
      <formula>0</formula>
    </cfRule>
    <cfRule type="cellIs" dxfId="82" priority="102" stopIfTrue="1" operator="equal">
      <formula>FALSE</formula>
    </cfRule>
  </conditionalFormatting>
  <conditionalFormatting sqref="Q89:Q97 Q103:Q113">
    <cfRule type="containsErrors" priority="101" stopIfTrue="1">
      <formula>ISERROR(Q89)</formula>
    </cfRule>
  </conditionalFormatting>
  <conditionalFormatting sqref="R89:R97 R103:R113">
    <cfRule type="containsErrors" dxfId="81" priority="93" stopIfTrue="1">
      <formula>ISERROR(R89)</formula>
    </cfRule>
    <cfRule type="cellIs" priority="94" stopIfTrue="1" operator="greaterThan">
      <formula>0</formula>
    </cfRule>
    <cfRule type="cellIs" dxfId="80" priority="100" stopIfTrue="1" operator="lessThan">
      <formula>0</formula>
    </cfRule>
  </conditionalFormatting>
  <conditionalFormatting sqref="Q89:R97 Q103:R113 G89:G113">
    <cfRule type="cellIs" dxfId="79" priority="99" stopIfTrue="1" operator="equal">
      <formula>0</formula>
    </cfRule>
  </conditionalFormatting>
  <conditionalFormatting sqref="I89:J97 I103:J113 E103:F113 E89:F97">
    <cfRule type="cellIs" dxfId="78" priority="104" stopIfTrue="1" operator="greaterThan">
      <formula>#REF!</formula>
    </cfRule>
  </conditionalFormatting>
  <conditionalFormatting sqref="O89:O97 O103:O113 M103:M113 M89:M97">
    <cfRule type="cellIs" dxfId="77" priority="98" stopIfTrue="1" operator="equal">
      <formula>0</formula>
    </cfRule>
  </conditionalFormatting>
  <conditionalFormatting sqref="Q89:Q97 Q103:Q113">
    <cfRule type="cellIs" dxfId="76" priority="96" stopIfTrue="1" operator="equal">
      <formula>"00.01.1900"</formula>
    </cfRule>
    <cfRule type="containsErrors" dxfId="75" priority="97" stopIfTrue="1">
      <formula>ISERROR(Q89)</formula>
    </cfRule>
  </conditionalFormatting>
  <conditionalFormatting sqref="H89:H113">
    <cfRule type="expression" dxfId="74" priority="95" stopIfTrue="1">
      <formula>$Q$13&gt;0</formula>
    </cfRule>
  </conditionalFormatting>
  <conditionalFormatting sqref="P89:P113">
    <cfRule type="cellIs" dxfId="73" priority="90" stopIfTrue="1" operator="lessThan">
      <formula>0</formula>
    </cfRule>
    <cfRule type="cellIs" dxfId="72" priority="92" stopIfTrue="1" operator="equal">
      <formula>0</formula>
    </cfRule>
  </conditionalFormatting>
  <conditionalFormatting sqref="AA89:AA113">
    <cfRule type="cellIs" dxfId="71" priority="87" stopIfTrue="1" operator="equal">
      <formula>0</formula>
    </cfRule>
    <cfRule type="cellIs" dxfId="70" priority="91" stopIfTrue="1" operator="equal">
      <formula>FALSE</formula>
    </cfRule>
  </conditionalFormatting>
  <conditionalFormatting sqref="I89:I97 I103:I113">
    <cfRule type="cellIs" priority="89" stopIfTrue="1" operator="lessThan">
      <formula>$J$13</formula>
    </cfRule>
  </conditionalFormatting>
  <conditionalFormatting sqref="AD89:AD113">
    <cfRule type="cellIs" dxfId="69" priority="86" stopIfTrue="1" operator="equal">
      <formula>FALSE</formula>
    </cfRule>
  </conditionalFormatting>
  <conditionalFormatting sqref="AB89:AB113">
    <cfRule type="cellIs" dxfId="68" priority="84" stopIfTrue="1" operator="equal">
      <formula>0</formula>
    </cfRule>
    <cfRule type="cellIs" dxfId="67" priority="85" stopIfTrue="1" operator="equal">
      <formula>FALSE</formula>
    </cfRule>
  </conditionalFormatting>
  <conditionalFormatting sqref="Q98:Q102">
    <cfRule type="cellIs" dxfId="66" priority="82" stopIfTrue="1" operator="equal">
      <formula>FALSE</formula>
    </cfRule>
  </conditionalFormatting>
  <conditionalFormatting sqref="Q98:Q102">
    <cfRule type="containsErrors" priority="81" stopIfTrue="1">
      <formula>ISERROR(Q98)</formula>
    </cfRule>
  </conditionalFormatting>
  <conditionalFormatting sqref="R98:R102">
    <cfRule type="containsErrors" dxfId="65" priority="74" stopIfTrue="1">
      <formula>ISERROR(R98)</formula>
    </cfRule>
    <cfRule type="cellIs" priority="75" stopIfTrue="1" operator="greaterThan">
      <formula>0</formula>
    </cfRule>
    <cfRule type="cellIs" dxfId="64" priority="80" stopIfTrue="1" operator="lessThan">
      <formula>0</formula>
    </cfRule>
  </conditionalFormatting>
  <conditionalFormatting sqref="Q98:R102">
    <cfRule type="cellIs" dxfId="63" priority="79" stopIfTrue="1" operator="equal">
      <formula>0</formula>
    </cfRule>
  </conditionalFormatting>
  <conditionalFormatting sqref="E98:F102 I98:J102">
    <cfRule type="cellIs" dxfId="62" priority="83" stopIfTrue="1" operator="greaterThan">
      <formula>#REF!</formula>
    </cfRule>
  </conditionalFormatting>
  <conditionalFormatting sqref="M98:M102 O98:O102">
    <cfRule type="cellIs" dxfId="61" priority="78" stopIfTrue="1" operator="equal">
      <formula>0</formula>
    </cfRule>
  </conditionalFormatting>
  <conditionalFormatting sqref="Q98:Q102">
    <cfRule type="cellIs" dxfId="60" priority="76" stopIfTrue="1" operator="equal">
      <formula>"00.01.1900"</formula>
    </cfRule>
    <cfRule type="containsErrors" dxfId="59" priority="77" stopIfTrue="1">
      <formula>ISERROR(Q98)</formula>
    </cfRule>
  </conditionalFormatting>
  <conditionalFormatting sqref="I98:I102">
    <cfRule type="cellIs" priority="73" stopIfTrue="1" operator="lessThan">
      <formula>$J$13</formula>
    </cfRule>
  </conditionalFormatting>
  <conditionalFormatting sqref="AE89:AE113">
    <cfRule type="cellIs" dxfId="58" priority="71" stopIfTrue="1" operator="equal">
      <formula>0</formula>
    </cfRule>
    <cfRule type="cellIs" dxfId="57" priority="72" stopIfTrue="1" operator="equal">
      <formula>FALSE</formula>
    </cfRule>
  </conditionalFormatting>
  <conditionalFormatting sqref="AF89:AF113">
    <cfRule type="cellIs" dxfId="56" priority="69" stopIfTrue="1" operator="equal">
      <formula>0</formula>
    </cfRule>
    <cfRule type="cellIs" dxfId="55" priority="70" stopIfTrue="1" operator="equal">
      <formula>FALSE</formula>
    </cfRule>
  </conditionalFormatting>
  <conditionalFormatting sqref="K89:K113">
    <cfRule type="cellIs" dxfId="54" priority="68" stopIfTrue="1" operator="equal">
      <formula>0</formula>
    </cfRule>
  </conditionalFormatting>
  <conditionalFormatting sqref="Q127:Q135 Q141:Q151 V127:Z151 AC127:AC151 T127:T151">
    <cfRule type="cellIs" dxfId="53" priority="66" stopIfTrue="1" operator="equal">
      <formula>FALSE</formula>
    </cfRule>
  </conditionalFormatting>
  <conditionalFormatting sqref="U127:U151 S127:S151">
    <cfRule type="cellIs" dxfId="52" priority="51" stopIfTrue="1" operator="lessThan">
      <formula>0</formula>
    </cfRule>
    <cfRule type="cellIs" dxfId="51" priority="65" stopIfTrue="1" operator="equal">
      <formula>FALSE</formula>
    </cfRule>
  </conditionalFormatting>
  <conditionalFormatting sqref="Q127:Q135 Q141:Q151">
    <cfRule type="containsErrors" priority="64" stopIfTrue="1">
      <formula>ISERROR(Q127)</formula>
    </cfRule>
  </conditionalFormatting>
  <conditionalFormatting sqref="R127:R135 R141:R151">
    <cfRule type="containsErrors" dxfId="50" priority="56" stopIfTrue="1">
      <formula>ISERROR(R127)</formula>
    </cfRule>
    <cfRule type="cellIs" priority="57" stopIfTrue="1" operator="greaterThan">
      <formula>0</formula>
    </cfRule>
    <cfRule type="cellIs" dxfId="49" priority="63" stopIfTrue="1" operator="lessThan">
      <formula>0</formula>
    </cfRule>
  </conditionalFormatting>
  <conditionalFormatting sqref="Q127:R135 Q141:R151 G127:G151">
    <cfRule type="cellIs" dxfId="48" priority="62" stopIfTrue="1" operator="equal">
      <formula>0</formula>
    </cfRule>
  </conditionalFormatting>
  <conditionalFormatting sqref="I127:J135 I141:J151 E141:F151 E127:F135">
    <cfRule type="cellIs" dxfId="47" priority="67" stopIfTrue="1" operator="greaterThan">
      <formula>#REF!</formula>
    </cfRule>
  </conditionalFormatting>
  <conditionalFormatting sqref="O127:O135 O141:O151 M141:M151 M127:M135">
    <cfRule type="cellIs" dxfId="46" priority="61" stopIfTrue="1" operator="equal">
      <formula>0</formula>
    </cfRule>
  </conditionalFormatting>
  <conditionalFormatting sqref="Q127:Q135 Q141:Q151">
    <cfRule type="cellIs" dxfId="45" priority="59" stopIfTrue="1" operator="equal">
      <formula>"00.01.1900"</formula>
    </cfRule>
    <cfRule type="containsErrors" dxfId="44" priority="60" stopIfTrue="1">
      <formula>ISERROR(Q127)</formula>
    </cfRule>
  </conditionalFormatting>
  <conditionalFormatting sqref="H127:H151">
    <cfRule type="expression" dxfId="43" priority="58" stopIfTrue="1">
      <formula>$Q$13&gt;0</formula>
    </cfRule>
  </conditionalFormatting>
  <conditionalFormatting sqref="P127:P151">
    <cfRule type="cellIs" dxfId="42" priority="53" stopIfTrue="1" operator="lessThan">
      <formula>0</formula>
    </cfRule>
    <cfRule type="cellIs" dxfId="41" priority="55" stopIfTrue="1" operator="equal">
      <formula>0</formula>
    </cfRule>
  </conditionalFormatting>
  <conditionalFormatting sqref="AA127:AA151">
    <cfRule type="cellIs" dxfId="40" priority="50" stopIfTrue="1" operator="equal">
      <formula>0</formula>
    </cfRule>
    <cfRule type="cellIs" dxfId="39" priority="54" stopIfTrue="1" operator="equal">
      <formula>FALSE</formula>
    </cfRule>
  </conditionalFormatting>
  <conditionalFormatting sqref="I127:I135 I141:I151">
    <cfRule type="cellIs" priority="52" stopIfTrue="1" operator="lessThan">
      <formula>$J$13</formula>
    </cfRule>
  </conditionalFormatting>
  <conditionalFormatting sqref="AD127:AD151">
    <cfRule type="cellIs" dxfId="38" priority="49" stopIfTrue="1" operator="equal">
      <formula>FALSE</formula>
    </cfRule>
  </conditionalFormatting>
  <conditionalFormatting sqref="AB127:AB151">
    <cfRule type="cellIs" dxfId="37" priority="47" stopIfTrue="1" operator="equal">
      <formula>0</formula>
    </cfRule>
    <cfRule type="cellIs" dxfId="36" priority="48" stopIfTrue="1" operator="equal">
      <formula>FALSE</formula>
    </cfRule>
  </conditionalFormatting>
  <conditionalFormatting sqref="Q136:Q140">
    <cfRule type="cellIs" dxfId="35" priority="45" stopIfTrue="1" operator="equal">
      <formula>FALSE</formula>
    </cfRule>
  </conditionalFormatting>
  <conditionalFormatting sqref="Q136:Q140">
    <cfRule type="containsErrors" priority="44" stopIfTrue="1">
      <formula>ISERROR(Q136)</formula>
    </cfRule>
  </conditionalFormatting>
  <conditionalFormatting sqref="R136:R140">
    <cfRule type="containsErrors" dxfId="34" priority="37" stopIfTrue="1">
      <formula>ISERROR(R136)</formula>
    </cfRule>
    <cfRule type="cellIs" priority="38" stopIfTrue="1" operator="greaterThan">
      <formula>0</formula>
    </cfRule>
    <cfRule type="cellIs" dxfId="33" priority="43" stopIfTrue="1" operator="lessThan">
      <formula>0</formula>
    </cfRule>
  </conditionalFormatting>
  <conditionalFormatting sqref="Q136:R140">
    <cfRule type="cellIs" dxfId="32" priority="42" stopIfTrue="1" operator="equal">
      <formula>0</formula>
    </cfRule>
  </conditionalFormatting>
  <conditionalFormatting sqref="E136:F140 I136:J140">
    <cfRule type="cellIs" dxfId="31" priority="46" stopIfTrue="1" operator="greaterThan">
      <formula>#REF!</formula>
    </cfRule>
  </conditionalFormatting>
  <conditionalFormatting sqref="M136:M140 O136:O140">
    <cfRule type="cellIs" dxfId="30" priority="41" stopIfTrue="1" operator="equal">
      <formula>0</formula>
    </cfRule>
  </conditionalFormatting>
  <conditionalFormatting sqref="Q136:Q140">
    <cfRule type="cellIs" dxfId="29" priority="39" stopIfTrue="1" operator="equal">
      <formula>"00.01.1900"</formula>
    </cfRule>
    <cfRule type="containsErrors" dxfId="28" priority="40" stopIfTrue="1">
      <formula>ISERROR(Q136)</formula>
    </cfRule>
  </conditionalFormatting>
  <conditionalFormatting sqref="I136:I140">
    <cfRule type="cellIs" priority="36" stopIfTrue="1" operator="lessThan">
      <formula>$J$13</formula>
    </cfRule>
  </conditionalFormatting>
  <conditionalFormatting sqref="AE127:AE151">
    <cfRule type="cellIs" dxfId="27" priority="34" stopIfTrue="1" operator="equal">
      <formula>0</formula>
    </cfRule>
    <cfRule type="cellIs" dxfId="26" priority="35" stopIfTrue="1" operator="equal">
      <formula>FALSE</formula>
    </cfRule>
  </conditionalFormatting>
  <conditionalFormatting sqref="AF127:AF151">
    <cfRule type="cellIs" dxfId="25" priority="32" stopIfTrue="1" operator="equal">
      <formula>0</formula>
    </cfRule>
    <cfRule type="cellIs" dxfId="24" priority="33" stopIfTrue="1" operator="equal">
      <formula>FALSE</formula>
    </cfRule>
  </conditionalFormatting>
  <conditionalFormatting sqref="K127:K151">
    <cfRule type="cellIs" dxfId="23" priority="31" stopIfTrue="1" operator="equal">
      <formula>0</formula>
    </cfRule>
  </conditionalFormatting>
  <conditionalFormatting sqref="J27:J37 J13:J21">
    <cfRule type="cellIs" dxfId="22" priority="30" stopIfTrue="1" operator="greaterThan">
      <formula>#REF!</formula>
    </cfRule>
  </conditionalFormatting>
  <conditionalFormatting sqref="J22:J26">
    <cfRule type="cellIs" dxfId="21" priority="29" stopIfTrue="1" operator="greaterThan">
      <formula>#REF!</formula>
    </cfRule>
  </conditionalFormatting>
  <conditionalFormatting sqref="J39">
    <cfRule type="cellIs" priority="26" stopIfTrue="1" operator="equal">
      <formula>$M$77</formula>
    </cfRule>
  </conditionalFormatting>
  <conditionalFormatting sqref="R77:Z77">
    <cfRule type="containsErrors" dxfId="20" priority="24" stopIfTrue="1">
      <formula>ISERROR(R77)</formula>
    </cfRule>
  </conditionalFormatting>
  <conditionalFormatting sqref="M78:AG78">
    <cfRule type="cellIs" dxfId="19" priority="23" stopIfTrue="1" operator="equal">
      <formula>$M$77</formula>
    </cfRule>
  </conditionalFormatting>
  <conditionalFormatting sqref="V79:Z80">
    <cfRule type="containsErrors" dxfId="18" priority="22" stopIfTrue="1">
      <formula>ISERROR(V79)</formula>
    </cfRule>
  </conditionalFormatting>
  <conditionalFormatting sqref="R77">
    <cfRule type="cellIs" dxfId="17" priority="21" stopIfTrue="1" operator="equal">
      <formula>$R$76</formula>
    </cfRule>
  </conditionalFormatting>
  <conditionalFormatting sqref="AG77">
    <cfRule type="cellIs" dxfId="16" priority="20" stopIfTrue="1" operator="lessThan">
      <formula>$AD$76</formula>
    </cfRule>
  </conditionalFormatting>
  <conditionalFormatting sqref="AH77:AJ77">
    <cfRule type="cellIs" dxfId="15" priority="19" operator="equal">
      <formula>0</formula>
    </cfRule>
  </conditionalFormatting>
  <conditionalFormatting sqref="J77">
    <cfRule type="cellIs" priority="18" stopIfTrue="1" operator="equal">
      <formula>$M$77</formula>
    </cfRule>
  </conditionalFormatting>
  <conditionalFormatting sqref="R115:Z115">
    <cfRule type="containsErrors" dxfId="14" priority="17" stopIfTrue="1">
      <formula>ISERROR(R115)</formula>
    </cfRule>
  </conditionalFormatting>
  <conditionalFormatting sqref="M116:AG116">
    <cfRule type="cellIs" dxfId="13" priority="16" stopIfTrue="1" operator="equal">
      <formula>$M$77</formula>
    </cfRule>
  </conditionalFormatting>
  <conditionalFormatting sqref="V117:Z118">
    <cfRule type="containsErrors" dxfId="12" priority="15" stopIfTrue="1">
      <formula>ISERROR(V117)</formula>
    </cfRule>
  </conditionalFormatting>
  <conditionalFormatting sqref="R115">
    <cfRule type="cellIs" dxfId="11" priority="14" stopIfTrue="1" operator="equal">
      <formula>$R$76</formula>
    </cfRule>
  </conditionalFormatting>
  <conditionalFormatting sqref="AG115">
    <cfRule type="cellIs" dxfId="10" priority="13" stopIfTrue="1" operator="lessThan">
      <formula>$AD$76</formula>
    </cfRule>
  </conditionalFormatting>
  <conditionalFormatting sqref="AH115:AJ115">
    <cfRule type="cellIs" dxfId="9" priority="12" operator="equal">
      <formula>0</formula>
    </cfRule>
  </conditionalFormatting>
  <conditionalFormatting sqref="J115">
    <cfRule type="cellIs" priority="11" stopIfTrue="1" operator="equal">
      <formula>$M$77</formula>
    </cfRule>
  </conditionalFormatting>
  <conditionalFormatting sqref="R153:Z153">
    <cfRule type="containsErrors" dxfId="8" priority="10" stopIfTrue="1">
      <formula>ISERROR(R153)</formula>
    </cfRule>
  </conditionalFormatting>
  <conditionalFormatting sqref="M154:AG154">
    <cfRule type="cellIs" dxfId="7" priority="9" stopIfTrue="1" operator="equal">
      <formula>$M$77</formula>
    </cfRule>
  </conditionalFormatting>
  <conditionalFormatting sqref="V155:Z156">
    <cfRule type="containsErrors" dxfId="6" priority="8" stopIfTrue="1">
      <formula>ISERROR(V155)</formula>
    </cfRule>
  </conditionalFormatting>
  <conditionalFormatting sqref="R153">
    <cfRule type="cellIs" dxfId="5" priority="7" stopIfTrue="1" operator="equal">
      <formula>$R$76</formula>
    </cfRule>
  </conditionalFormatting>
  <conditionalFormatting sqref="AG153">
    <cfRule type="cellIs" dxfId="4" priority="6" stopIfTrue="1" operator="lessThan">
      <formula>$AD$76</formula>
    </cfRule>
  </conditionalFormatting>
  <conditionalFormatting sqref="AH153:AJ153">
    <cfRule type="cellIs" dxfId="3" priority="5" operator="equal">
      <formula>0</formula>
    </cfRule>
  </conditionalFormatting>
  <conditionalFormatting sqref="J153">
    <cfRule type="cellIs" priority="4" stopIfTrue="1" operator="equal">
      <formula>$M$77</formula>
    </cfRule>
  </conditionalFormatting>
  <conditionalFormatting sqref="F22:F26">
    <cfRule type="cellIs" dxfId="2" priority="3" stopIfTrue="1" operator="greaterThan">
      <formula>#REF!</formula>
    </cfRule>
  </conditionalFormatting>
  <conditionalFormatting sqref="J22:J26">
    <cfRule type="cellIs" dxfId="1" priority="2" stopIfTrue="1" operator="greaterThan">
      <formula>#REF!</formula>
    </cfRule>
  </conditionalFormatting>
  <conditionalFormatting sqref="J22:J26">
    <cfRule type="cellIs" dxfId="0" priority="1" stopIfTrue="1" operator="greaterThan">
      <formula>#REF!</formula>
    </cfRule>
  </conditionalFormatting>
  <dataValidations count="15">
    <dataValidation type="date" operator="greaterThanOrEqual" allowBlank="1" showInputMessage="1" showErrorMessage="1" error="Das Ende-Datum liegt vor dem Beginn-Datum! " sqref="F89:F113 J127:J151 J89:J113 F13:F37 F51:F75 J51:J75 F127:F151 J13:J37">
      <formula1>E13</formula1>
    </dataValidation>
    <dataValidation allowBlank="1" showInputMessage="1" sqref="E13:E38 E88:E114 E46 E50:E76 E126:E152 I13:I21"/>
    <dataValidation type="date" operator="lessThan" allowBlank="1" showInputMessage="1" showErrorMessage="1" error="Datum ungültig" sqref="I89:I113 I127:I151 I51:I75 I22:I37">
      <formula1>J22</formula1>
    </dataValidation>
    <dataValidation type="date" operator="lessThan" allowBlank="1" showInputMessage="1" showErrorMessage="1" error="Das Ende-Datum liegt vor dem Beginn-Datum! " sqref="O30:O37 O106:O113 O68:O75 O144:O151">
      <formula1>#REF!</formula1>
    </dataValidation>
    <dataValidation type="date" operator="greaterThan" allowBlank="1" showInputMessage="1" showErrorMessage="1" error="Das Ende-Datum liegt vor dem Beginn-Datum! " sqref="O30:O37 O106:O113 O68:O75 O144:O151">
      <formula1>#REF!</formula1>
    </dataValidation>
    <dataValidation type="date" operator="lessThan" allowBlank="1" showInputMessage="1" showErrorMessage="1" error="Das Ende-Datum liegt vor dem Beginn-Datum! " sqref="O13:O26 O51:O64 O89:O102 O127:O140">
      <formula1>M11</formula1>
    </dataValidation>
    <dataValidation type="date" operator="lessThan" allowBlank="1" showInputMessage="1" showErrorMessage="1" error="Das Ende-Datum liegt vor dem Beginn-Datum! " sqref="O27:O29 O65:O67 O103:O105 O141:O143">
      <formula1>M20</formula1>
    </dataValidation>
    <dataValidation type="date" operator="greaterThan" allowBlank="1" showInputMessage="1" showErrorMessage="1" error="Das Ende-Datum liegt vor dem Beginn-Datum! " sqref="O13:O26 O51:O64 O89:O102 O127:O140">
      <formula1>M11</formula1>
    </dataValidation>
    <dataValidation type="date" operator="greaterThan" allowBlank="1" showInputMessage="1" showErrorMessage="1" error="Das Ende-Datum liegt vor dem Beginn-Datum! " sqref="O27:O29 O65:O67 O103:O105 O141:O143">
      <formula1>M20</formula1>
    </dataValidation>
    <dataValidation type="date" operator="greaterThan" allowBlank="1" showInputMessage="1" showErrorMessage="1" error="Das Ende-Datum liegt vor dem Beginn-Datum! " sqref="O13:O26 O51:O64 O89:O102 O127:O140">
      <formula1>M71</formula1>
    </dataValidation>
    <dataValidation type="date" operator="greaterThan" allowBlank="1" showInputMessage="1" showErrorMessage="1" error="Das Ende-Datum liegt vor dem Beginn-Datum! " sqref="O27:O29 O65:O67 O103:O105 O141:O143">
      <formula1>M80</formula1>
    </dataValidation>
    <dataValidation type="date" operator="greaterThan" allowBlank="1" showInputMessage="1" showErrorMessage="1" error="Das Ende-Datum liegt vor dem Beginn-Datum! " sqref="O30:O37 O68:O75 O106:O113 O144:O151">
      <formula1>M160</formula1>
    </dataValidation>
    <dataValidation type="list" allowBlank="1" showInputMessage="1" showErrorMessage="1" sqref="H89:H113 H127:H151 H51:H75 H13:H37">
      <formula1>$A$279:$A$282</formula1>
    </dataValidation>
    <dataValidation type="list" allowBlank="1" showInputMessage="1" showErrorMessage="1" sqref="A2:T2">
      <formula1>$A$200:$A$201</formula1>
    </dataValidation>
    <dataValidation type="list" allowBlank="1" showInputMessage="1" showErrorMessage="1" sqref="H5:I5">
      <formula1>$A$272:$A$277</formula1>
    </dataValidation>
  </dataValidations>
  <printOptions horizontalCentered="1"/>
  <pageMargins left="0.19685039370078741" right="0.15748031496062992" top="0.78740157480314965" bottom="0.39370078740157483" header="0.55118110236220474" footer="0.15748031496062992"/>
  <pageSetup paperSize="9" scale="49" orientation="landscape" r:id="rId1"/>
  <headerFooter alignWithMargins="0">
    <oddHeader>&amp;C&amp;K00-048Seite &amp;P</oddHeader>
    <oddFooter>&amp;L&amp;8Investitions- und Förderbank Niedersachsen - NBank Günther-Wagner-Allee  12-16  30177 Hannover Telefon 0511. 30031-0 Telefax 0511. 30031-300  info@nbank.de  www.nbank.de &amp;R&amp;9Stand: 01. August 2012</oddFooter>
  </headerFooter>
  <rowBreaks count="3" manualBreakCount="3">
    <brk id="46" max="16383" man="1"/>
    <brk id="84" max="16383" man="1"/>
    <brk id="122" max="16383" man="1"/>
  </rowBreaks>
  <drawing r:id="rId2"/>
  <legacyDrawing r:id="rId3"/>
  <controls>
    <mc:AlternateContent xmlns:mc="http://schemas.openxmlformats.org/markup-compatibility/2006">
      <mc:Choice Requires="x14">
        <control shapeId="1485" r:id="rId4" name="ToggleButton2">
          <controlPr defaultSize="0" print="0" autoLine="0" r:id="rId5">
            <anchor>
              <from>
                <xdr:col>1</xdr:col>
                <xdr:colOff>9525</xdr:colOff>
                <xdr:row>195</xdr:row>
                <xdr:rowOff>85725</xdr:rowOff>
              </from>
              <to>
                <xdr:col>2</xdr:col>
                <xdr:colOff>1133475</xdr:colOff>
                <xdr:row>197</xdr:row>
                <xdr:rowOff>104775</xdr:rowOff>
              </to>
            </anchor>
          </controlPr>
        </control>
      </mc:Choice>
      <mc:Fallback>
        <control shapeId="1485" r:id="rId4" name="ToggleButton2"/>
      </mc:Fallback>
    </mc:AlternateContent>
    <mc:AlternateContent xmlns:mc="http://schemas.openxmlformats.org/markup-compatibility/2006">
      <mc:Choice Requires="x14">
        <control shapeId="1451" r:id="rId6" name="ToggleButton1">
          <controlPr defaultSize="0" print="0" autoLine="0" r:id="rId7">
            <anchor moveWithCells="1">
              <from>
                <xdr:col>1</xdr:col>
                <xdr:colOff>0</xdr:colOff>
                <xdr:row>37</xdr:row>
                <xdr:rowOff>66675</xdr:rowOff>
              </from>
              <to>
                <xdr:col>2</xdr:col>
                <xdr:colOff>1038225</xdr:colOff>
                <xdr:row>37</xdr:row>
                <xdr:rowOff>390525</xdr:rowOff>
              </to>
            </anchor>
          </controlPr>
        </control>
      </mc:Choice>
      <mc:Fallback>
        <control shapeId="1451" r:id="rId6" name="ToggleButton1"/>
      </mc:Fallback>
    </mc:AlternateContent>
    <mc:AlternateContent xmlns:mc="http://schemas.openxmlformats.org/markup-compatibility/2006">
      <mc:Choice Requires="x14">
        <control shapeId="1537" r:id="rId8" name="ToggleButton3">
          <controlPr defaultSize="0" print="0" autoLine="0" r:id="rId9">
            <anchor>
              <from>
                <xdr:col>0</xdr:col>
                <xdr:colOff>342900</xdr:colOff>
                <xdr:row>250</xdr:row>
                <xdr:rowOff>38100</xdr:rowOff>
              </from>
              <to>
                <xdr:col>2</xdr:col>
                <xdr:colOff>1009650</xdr:colOff>
                <xdr:row>252</xdr:row>
                <xdr:rowOff>76200</xdr:rowOff>
              </to>
            </anchor>
          </controlPr>
        </control>
      </mc:Choice>
      <mc:Fallback>
        <control shapeId="1537" r:id="rId8" name="ToggleButton3"/>
      </mc:Fallback>
    </mc:AlternateContent>
    <mc:AlternateContent xmlns:mc="http://schemas.openxmlformats.org/markup-compatibility/2006">
      <mc:Choice Requires="x14">
        <control shapeId="1707" r:id="rId10" name="ToggleButton4">
          <controlPr defaultSize="0" print="0" autoLine="0" altText="Prüfung (NBank)" r:id="rId11">
            <anchor moveWithCells="1">
              <from>
                <xdr:col>39</xdr:col>
                <xdr:colOff>114300</xdr:colOff>
                <xdr:row>5</xdr:row>
                <xdr:rowOff>76200</xdr:rowOff>
              </from>
              <to>
                <xdr:col>39</xdr:col>
                <xdr:colOff>2743200</xdr:colOff>
                <xdr:row>7</xdr:row>
                <xdr:rowOff>38100</xdr:rowOff>
              </to>
            </anchor>
          </controlPr>
        </control>
      </mc:Choice>
      <mc:Fallback>
        <control shapeId="1707" r:id="rId10" name="ToggleButton4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S36"/>
  <sheetViews>
    <sheetView showGridLines="0" workbookViewId="0">
      <selection activeCell="B39" sqref="B39"/>
    </sheetView>
  </sheetViews>
  <sheetFormatPr baseColWidth="10" defaultRowHeight="12.75" x14ac:dyDescent="0.2"/>
  <cols>
    <col min="6" max="6" width="27.7109375" customWidth="1"/>
    <col min="7" max="7" width="18.5703125" customWidth="1"/>
    <col min="18" max="18" width="3.7109375" customWidth="1"/>
    <col min="19" max="19" width="2" customWidth="1"/>
  </cols>
  <sheetData>
    <row r="1" spans="1:19" ht="20.25" customHeight="1" x14ac:dyDescent="0.2">
      <c r="A1" s="11" t="s">
        <v>4</v>
      </c>
      <c r="B1" s="11"/>
      <c r="C1" s="18"/>
      <c r="D1" s="18"/>
      <c r="E1" s="18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20.25" customHeight="1" x14ac:dyDescent="0.2">
      <c r="A2" s="11" t="s">
        <v>21</v>
      </c>
      <c r="B2" s="1"/>
      <c r="C2" s="18"/>
      <c r="D2" s="18"/>
      <c r="E2" s="18"/>
      <c r="F2" s="18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15" x14ac:dyDescent="0.2">
      <c r="A4" s="5" t="s">
        <v>7</v>
      </c>
      <c r="B4" s="5"/>
      <c r="C4" s="6"/>
      <c r="D4" s="433"/>
      <c r="E4" s="433"/>
      <c r="F4" s="433"/>
      <c r="G4" s="7"/>
      <c r="H4" s="7"/>
      <c r="I4" s="7"/>
      <c r="J4" s="9"/>
      <c r="K4" s="7"/>
      <c r="L4" s="7"/>
      <c r="M4" s="7"/>
      <c r="N4" s="7"/>
      <c r="O4" s="7"/>
    </row>
    <row r="5" spans="1:19" ht="15" customHeight="1" x14ac:dyDescent="0.2">
      <c r="A5" s="5"/>
      <c r="B5" s="5"/>
      <c r="C5" s="188" t="s">
        <v>5</v>
      </c>
      <c r="D5" s="434"/>
      <c r="E5" s="434"/>
      <c r="F5" s="434"/>
      <c r="G5" s="4"/>
      <c r="H5" s="5"/>
      <c r="J5" s="10"/>
      <c r="K5" s="4"/>
      <c r="L5" s="4"/>
      <c r="M5" s="4"/>
      <c r="N5" s="4"/>
      <c r="O5" s="4"/>
    </row>
    <row r="6" spans="1:19" ht="15" customHeight="1" x14ac:dyDescent="0.2">
      <c r="A6" s="5"/>
      <c r="B6" s="5"/>
      <c r="C6" s="188" t="s">
        <v>1</v>
      </c>
      <c r="D6" s="435"/>
      <c r="E6" s="435"/>
      <c r="F6" s="435"/>
      <c r="G6" s="5"/>
      <c r="H6" s="5"/>
      <c r="J6" s="6"/>
      <c r="K6" s="6"/>
      <c r="L6" s="6"/>
      <c r="M6" s="6"/>
      <c r="N6" s="6"/>
      <c r="O6" s="8"/>
      <c r="P6" s="8"/>
      <c r="Q6" s="8"/>
      <c r="R6" s="8"/>
      <c r="S6" s="8"/>
    </row>
    <row r="7" spans="1:19" ht="48.6" customHeight="1" x14ac:dyDescent="0.2">
      <c r="A7" s="5"/>
      <c r="B7" s="5"/>
      <c r="C7" s="5"/>
      <c r="D7" s="6"/>
      <c r="E7" s="6"/>
      <c r="F7" s="6"/>
      <c r="G7" s="5"/>
      <c r="H7" s="5"/>
      <c r="J7" s="6"/>
      <c r="K7" s="6"/>
      <c r="L7" s="6"/>
      <c r="M7" s="6"/>
      <c r="N7" s="6"/>
      <c r="O7" s="8"/>
      <c r="P7" s="8"/>
      <c r="Q7" s="8"/>
      <c r="R7" s="8"/>
      <c r="S7" s="8"/>
    </row>
    <row r="8" spans="1:19" x14ac:dyDescent="0.2">
      <c r="A8" s="12" t="s">
        <v>8</v>
      </c>
      <c r="B8" s="5"/>
      <c r="C8" s="5"/>
      <c r="D8" s="5"/>
      <c r="E8" s="5"/>
      <c r="F8" s="5"/>
      <c r="G8" s="5"/>
      <c r="H8" s="5"/>
    </row>
    <row r="9" spans="1:19" x14ac:dyDescent="0.2">
      <c r="A9" s="12" t="s">
        <v>9</v>
      </c>
      <c r="B9" s="5"/>
      <c r="C9" s="5"/>
      <c r="D9" s="5"/>
      <c r="E9" s="5"/>
      <c r="F9" s="5"/>
      <c r="G9" s="5"/>
      <c r="H9" s="5"/>
    </row>
    <row r="10" spans="1:19" x14ac:dyDescent="0.2">
      <c r="A10" s="12"/>
      <c r="B10" s="5"/>
      <c r="C10" s="5"/>
      <c r="D10" s="5"/>
      <c r="E10" s="5"/>
      <c r="F10" s="5"/>
      <c r="G10" s="5"/>
      <c r="H10" s="5"/>
    </row>
    <row r="11" spans="1:19" x14ac:dyDescent="0.2">
      <c r="A11" s="12" t="s">
        <v>22</v>
      </c>
      <c r="B11" s="5"/>
      <c r="C11" s="5"/>
      <c r="D11" s="5"/>
      <c r="E11" s="5"/>
      <c r="F11" s="5"/>
      <c r="G11" s="5"/>
      <c r="H11" s="5"/>
    </row>
    <row r="12" spans="1:19" x14ac:dyDescent="0.2">
      <c r="A12" s="12"/>
      <c r="B12" s="5"/>
      <c r="C12" s="5"/>
      <c r="D12" s="5"/>
      <c r="E12" s="5"/>
      <c r="F12" s="5"/>
      <c r="G12" s="5"/>
      <c r="H12" s="5"/>
    </row>
    <row r="13" spans="1:19" x14ac:dyDescent="0.2">
      <c r="A13" s="12" t="s">
        <v>23</v>
      </c>
      <c r="B13" s="5"/>
      <c r="C13" s="5"/>
      <c r="D13" s="5"/>
      <c r="E13" s="5"/>
      <c r="F13" s="5"/>
      <c r="G13" s="5"/>
      <c r="H13" s="5"/>
    </row>
    <row r="14" spans="1:19" x14ac:dyDescent="0.2">
      <c r="A14" s="12"/>
      <c r="B14" s="5"/>
      <c r="C14" s="5"/>
      <c r="D14" s="5"/>
      <c r="E14" s="5"/>
      <c r="F14" s="5"/>
      <c r="G14" s="5"/>
      <c r="H14" s="5"/>
    </row>
    <row r="15" spans="1:19" x14ac:dyDescent="0.2">
      <c r="A15" s="12" t="s">
        <v>24</v>
      </c>
      <c r="B15" s="5"/>
      <c r="C15" s="5"/>
      <c r="D15" s="5"/>
      <c r="E15" s="5"/>
      <c r="F15" s="5"/>
      <c r="G15" s="5"/>
      <c r="H15" s="5"/>
    </row>
    <row r="16" spans="1:19" x14ac:dyDescent="0.2">
      <c r="A16" s="12" t="s">
        <v>14</v>
      </c>
      <c r="B16" s="5"/>
      <c r="C16" s="5"/>
      <c r="D16" s="5"/>
      <c r="E16" s="5"/>
      <c r="F16" s="5"/>
      <c r="G16" s="5"/>
      <c r="H16" s="5"/>
    </row>
    <row r="17" spans="1:8" x14ac:dyDescent="0.2">
      <c r="A17" s="12"/>
      <c r="B17" s="5"/>
      <c r="C17" s="5"/>
      <c r="D17" s="5"/>
      <c r="E17" s="5"/>
      <c r="F17" s="5"/>
      <c r="G17" s="5"/>
      <c r="H17" s="5"/>
    </row>
    <row r="18" spans="1:8" x14ac:dyDescent="0.2">
      <c r="A18" s="12" t="s">
        <v>15</v>
      </c>
      <c r="B18" s="5"/>
      <c r="C18" s="5"/>
      <c r="D18" s="5"/>
      <c r="E18" s="5"/>
      <c r="F18" s="5"/>
      <c r="G18" s="5"/>
      <c r="H18" s="5"/>
    </row>
    <row r="19" spans="1:8" x14ac:dyDescent="0.2">
      <c r="A19" s="12" t="s">
        <v>13</v>
      </c>
      <c r="B19" s="5"/>
      <c r="C19" s="5"/>
      <c r="D19" s="5"/>
      <c r="E19" s="5"/>
      <c r="F19" s="5"/>
      <c r="G19" s="5"/>
      <c r="H19" s="5"/>
    </row>
    <row r="20" spans="1:8" x14ac:dyDescent="0.2">
      <c r="A20" s="5"/>
      <c r="B20" s="5"/>
      <c r="C20" s="5"/>
      <c r="D20" s="5"/>
      <c r="E20" s="5"/>
      <c r="F20" s="5"/>
      <c r="G20" s="5"/>
      <c r="H20" s="5"/>
    </row>
    <row r="21" spans="1:8" x14ac:dyDescent="0.2">
      <c r="A21" s="5"/>
      <c r="B21" s="5"/>
      <c r="C21" s="5"/>
      <c r="D21" s="5"/>
      <c r="E21" s="5"/>
      <c r="F21" s="5"/>
      <c r="G21" s="5"/>
      <c r="H21" s="5"/>
    </row>
    <row r="22" spans="1:8" x14ac:dyDescent="0.2">
      <c r="A22" s="5"/>
      <c r="B22" s="5"/>
      <c r="C22" s="5"/>
      <c r="D22" s="5"/>
      <c r="E22" s="5"/>
      <c r="F22" s="5"/>
      <c r="G22" s="5"/>
      <c r="H22" s="5"/>
    </row>
    <row r="23" spans="1:8" x14ac:dyDescent="0.2">
      <c r="A23" s="5"/>
      <c r="B23" s="5"/>
      <c r="C23" s="5"/>
      <c r="D23" s="5"/>
      <c r="E23" s="5"/>
      <c r="F23" s="5"/>
      <c r="G23" s="5"/>
      <c r="H23" s="5"/>
    </row>
    <row r="24" spans="1:8" x14ac:dyDescent="0.2">
      <c r="A24" s="5"/>
      <c r="B24" s="5"/>
      <c r="C24" s="5"/>
      <c r="D24" s="5"/>
      <c r="E24" s="5"/>
      <c r="F24" s="5"/>
      <c r="G24" s="5"/>
      <c r="H24" s="5"/>
    </row>
    <row r="25" spans="1:8" x14ac:dyDescent="0.2">
      <c r="A25" s="5"/>
      <c r="B25" s="5"/>
      <c r="C25" s="5"/>
      <c r="D25" s="5"/>
      <c r="E25" s="5"/>
      <c r="F25" s="5"/>
      <c r="G25" s="5"/>
      <c r="H25" s="5"/>
    </row>
    <row r="26" spans="1:8" x14ac:dyDescent="0.2">
      <c r="A26" s="5"/>
      <c r="B26" s="5"/>
      <c r="C26" s="5"/>
      <c r="D26" s="5"/>
      <c r="E26" s="19"/>
      <c r="F26" s="19"/>
      <c r="G26" s="5"/>
      <c r="H26" s="5"/>
    </row>
    <row r="27" spans="1:8" x14ac:dyDescent="0.2">
      <c r="A27" s="5"/>
      <c r="B27" s="5"/>
      <c r="C27" s="5"/>
      <c r="D27" s="5"/>
      <c r="E27" s="5" t="s">
        <v>6</v>
      </c>
      <c r="F27" s="5"/>
      <c r="G27" s="5"/>
      <c r="H27" s="5"/>
    </row>
    <row r="28" spans="1:8" x14ac:dyDescent="0.2">
      <c r="A28" s="5"/>
      <c r="B28" s="5"/>
      <c r="C28" s="5"/>
      <c r="D28" s="5"/>
      <c r="E28" s="5"/>
      <c r="F28" s="5"/>
      <c r="G28" s="5"/>
      <c r="H28" s="5"/>
    </row>
    <row r="29" spans="1:8" x14ac:dyDescent="0.2">
      <c r="A29" s="5"/>
      <c r="B29" s="5"/>
      <c r="C29" s="5"/>
      <c r="D29" s="5"/>
      <c r="E29" s="5"/>
      <c r="F29" s="5"/>
      <c r="G29" s="5"/>
      <c r="H29" s="5"/>
    </row>
    <row r="30" spans="1:8" x14ac:dyDescent="0.2">
      <c r="A30" s="5"/>
      <c r="B30" s="5"/>
      <c r="C30" s="5"/>
      <c r="D30" s="5"/>
      <c r="E30" s="5"/>
      <c r="F30" s="5"/>
      <c r="G30" s="5"/>
      <c r="H30" s="5"/>
    </row>
    <row r="31" spans="1:8" x14ac:dyDescent="0.2">
      <c r="A31" s="5" t="s">
        <v>20</v>
      </c>
      <c r="B31" s="5"/>
      <c r="C31" s="5"/>
      <c r="D31" s="5"/>
      <c r="E31" s="5"/>
      <c r="F31" s="5"/>
      <c r="G31" s="5"/>
      <c r="H31" s="5"/>
    </row>
    <row r="32" spans="1:8" x14ac:dyDescent="0.2">
      <c r="A32" s="5"/>
      <c r="B32" s="5"/>
      <c r="C32" s="5"/>
      <c r="D32" s="5"/>
      <c r="E32" s="5"/>
      <c r="F32" s="5"/>
      <c r="G32" s="5"/>
      <c r="H32" s="5"/>
    </row>
    <row r="33" spans="1:8" x14ac:dyDescent="0.2">
      <c r="A33" s="5"/>
      <c r="B33" s="5"/>
      <c r="C33" s="5"/>
      <c r="D33" s="5"/>
      <c r="E33" s="5"/>
      <c r="F33" s="5"/>
      <c r="G33" s="5"/>
      <c r="H33" s="5"/>
    </row>
    <row r="34" spans="1:8" x14ac:dyDescent="0.2">
      <c r="A34" s="5"/>
      <c r="B34" s="5"/>
      <c r="C34" s="5"/>
      <c r="D34" s="5"/>
      <c r="E34" s="5"/>
      <c r="F34" s="5"/>
      <c r="G34" s="5"/>
      <c r="H34" s="5"/>
    </row>
    <row r="35" spans="1:8" x14ac:dyDescent="0.2">
      <c r="A35" s="5"/>
      <c r="B35" s="5"/>
      <c r="C35" s="5"/>
      <c r="D35" s="5"/>
      <c r="E35" s="5"/>
      <c r="F35" s="5"/>
      <c r="G35" s="5"/>
      <c r="H35" s="5"/>
    </row>
    <row r="36" spans="1:8" x14ac:dyDescent="0.2">
      <c r="A36" s="5"/>
      <c r="B36" s="5"/>
      <c r="C36" s="5"/>
      <c r="D36" s="5"/>
      <c r="E36" s="5"/>
      <c r="F36" s="5"/>
      <c r="G36" s="5"/>
      <c r="H36" s="5"/>
    </row>
  </sheetData>
  <sheetProtection password="DDB7" sheet="1" objects="1" scenarios="1"/>
  <mergeCells count="3">
    <mergeCell ref="D4:F4"/>
    <mergeCell ref="D5:F5"/>
    <mergeCell ref="D6:F6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S45"/>
  <sheetViews>
    <sheetView showGridLines="0" workbookViewId="0">
      <selection activeCell="E37" sqref="E37"/>
    </sheetView>
  </sheetViews>
  <sheetFormatPr baseColWidth="10" defaultRowHeight="12.75" x14ac:dyDescent="0.2"/>
  <cols>
    <col min="1" max="1" width="7" customWidth="1"/>
    <col min="2" max="2" width="23.85546875" customWidth="1"/>
    <col min="3" max="3" width="21.85546875" customWidth="1"/>
    <col min="4" max="4" width="34" customWidth="1"/>
    <col min="18" max="18" width="3.7109375" customWidth="1"/>
    <col min="19" max="19" width="2" customWidth="1"/>
  </cols>
  <sheetData>
    <row r="1" spans="1:19" ht="20.25" customHeight="1" x14ac:dyDescent="0.2">
      <c r="A1" s="11" t="s">
        <v>4</v>
      </c>
      <c r="B1" s="1"/>
      <c r="C1" s="18"/>
      <c r="D1" s="18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20.25" customHeight="1" x14ac:dyDescent="0.2">
      <c r="A2" s="11" t="s">
        <v>21</v>
      </c>
      <c r="B2" s="4"/>
      <c r="C2" s="18"/>
      <c r="D2" s="18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x14ac:dyDescent="0.2">
      <c r="A4" s="5"/>
      <c r="B4" s="188" t="s">
        <v>5</v>
      </c>
      <c r="C4" s="436"/>
      <c r="D4" s="436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x14ac:dyDescent="0.2">
      <c r="A5" s="5"/>
      <c r="B5" s="188" t="s">
        <v>1</v>
      </c>
      <c r="C5" s="434"/>
      <c r="D5" s="43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x14ac:dyDescent="0.2">
      <c r="A6" s="4"/>
      <c r="B6" s="1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x14ac:dyDescent="0.2">
      <c r="A7" s="12" t="s">
        <v>8</v>
      </c>
      <c r="B7" s="13"/>
      <c r="C7" s="1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x14ac:dyDescent="0.2">
      <c r="A8" s="12" t="s">
        <v>9</v>
      </c>
      <c r="B8" s="13"/>
      <c r="C8" s="13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x14ac:dyDescent="0.2">
      <c r="A9" s="12"/>
      <c r="B9" s="13"/>
      <c r="C9" s="13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x14ac:dyDescent="0.2">
      <c r="A10" s="12" t="s">
        <v>22</v>
      </c>
      <c r="B10" s="13"/>
      <c r="C10" s="13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x14ac:dyDescent="0.2">
      <c r="A11" s="12"/>
      <c r="B11" s="13"/>
      <c r="C11" s="13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x14ac:dyDescent="0.2">
      <c r="A12" s="12" t="s">
        <v>23</v>
      </c>
      <c r="B12" s="13"/>
      <c r="C12" s="13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x14ac:dyDescent="0.2">
      <c r="A13" s="12"/>
      <c r="B13" s="13"/>
      <c r="C13" s="1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x14ac:dyDescent="0.2">
      <c r="A14" s="12" t="s">
        <v>24</v>
      </c>
      <c r="B14" s="13"/>
      <c r="C14" s="13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x14ac:dyDescent="0.2">
      <c r="A15" s="12" t="s">
        <v>14</v>
      </c>
      <c r="B15" s="13"/>
      <c r="C15" s="13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x14ac:dyDescent="0.2">
      <c r="A16" s="12"/>
      <c r="B16" s="13"/>
      <c r="C16" s="13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x14ac:dyDescent="0.2">
      <c r="A17" s="12" t="s">
        <v>15</v>
      </c>
      <c r="B17" s="13"/>
      <c r="C17" s="13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x14ac:dyDescent="0.2">
      <c r="A18" s="12" t="s">
        <v>13</v>
      </c>
      <c r="B18" s="4"/>
      <c r="C18" s="13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x14ac:dyDescent="0.2">
      <c r="A19" s="4"/>
      <c r="B19" s="20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ht="13.15" customHeight="1" x14ac:dyDescent="0.2">
      <c r="A20" s="16" t="s">
        <v>12</v>
      </c>
      <c r="B20" s="152" t="s">
        <v>10</v>
      </c>
      <c r="C20" s="17" t="s">
        <v>3</v>
      </c>
      <c r="D20" s="17" t="s">
        <v>11</v>
      </c>
      <c r="E20" s="15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21" customHeight="1" x14ac:dyDescent="0.2">
      <c r="A21" s="187"/>
      <c r="B21" s="187"/>
      <c r="C21" s="187"/>
      <c r="D21" s="184"/>
      <c r="E21" s="1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21" customHeight="1" x14ac:dyDescent="0.2">
      <c r="A22" s="184"/>
      <c r="B22" s="184"/>
      <c r="C22" s="184"/>
      <c r="D22" s="18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ht="21" customHeight="1" x14ac:dyDescent="0.2">
      <c r="A23" s="185"/>
      <c r="B23" s="185"/>
      <c r="C23" s="185"/>
      <c r="D23" s="185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 ht="21" customHeight="1" x14ac:dyDescent="0.2">
      <c r="A24" s="185"/>
      <c r="B24" s="185"/>
      <c r="C24" s="185"/>
      <c r="D24" s="185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 ht="21" customHeight="1" x14ac:dyDescent="0.2">
      <c r="A25" s="185"/>
      <c r="B25" s="185"/>
      <c r="C25" s="185"/>
      <c r="D25" s="185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 ht="21" customHeight="1" x14ac:dyDescent="0.2">
      <c r="A26" s="185"/>
      <c r="B26" s="185"/>
      <c r="C26" s="185"/>
      <c r="D26" s="185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ht="21" customHeight="1" x14ac:dyDescent="0.2">
      <c r="A27" s="185"/>
      <c r="B27" s="185"/>
      <c r="C27" s="185"/>
      <c r="D27" s="185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ht="21" customHeight="1" x14ac:dyDescent="0.2">
      <c r="A28" s="185"/>
      <c r="B28" s="185"/>
      <c r="C28" s="185"/>
      <c r="D28" s="185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19" ht="21" customHeight="1" x14ac:dyDescent="0.2">
      <c r="A29" s="185"/>
      <c r="B29" s="185"/>
      <c r="C29" s="185"/>
      <c r="D29" s="185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19" ht="21" customHeight="1" x14ac:dyDescent="0.2">
      <c r="A30" s="185"/>
      <c r="B30" s="185"/>
      <c r="C30" s="185"/>
      <c r="D30" s="185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19" ht="21" customHeight="1" x14ac:dyDescent="0.2">
      <c r="A31" s="185"/>
      <c r="B31" s="185"/>
      <c r="C31" s="185"/>
      <c r="D31" s="185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 ht="21" customHeight="1" x14ac:dyDescent="0.2">
      <c r="A32" s="185"/>
      <c r="B32" s="185"/>
      <c r="C32" s="185"/>
      <c r="D32" s="185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:19" ht="21" customHeight="1" x14ac:dyDescent="0.2">
      <c r="A33" s="185"/>
      <c r="B33" s="185"/>
      <c r="C33" s="185"/>
      <c r="D33" s="185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 ht="21" customHeight="1" x14ac:dyDescent="0.2">
      <c r="A34" s="185"/>
      <c r="B34" s="185"/>
      <c r="C34" s="185"/>
      <c r="D34" s="185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ht="21" customHeight="1" x14ac:dyDescent="0.2">
      <c r="A35" s="185"/>
      <c r="B35" s="185"/>
      <c r="C35" s="185"/>
      <c r="D35" s="185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ht="21" customHeight="1" x14ac:dyDescent="0.2">
      <c r="A36" s="185"/>
      <c r="B36" s="185"/>
      <c r="C36" s="185"/>
      <c r="D36" s="185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ht="21" customHeight="1" x14ac:dyDescent="0.2">
      <c r="A37" s="185"/>
      <c r="B37" s="185"/>
      <c r="C37" s="185"/>
      <c r="D37" s="185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1:19" ht="21" customHeight="1" x14ac:dyDescent="0.2">
      <c r="A38" s="185"/>
      <c r="B38" s="185"/>
      <c r="C38" s="185"/>
      <c r="D38" s="185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19" ht="21" customHeight="1" x14ac:dyDescent="0.2">
      <c r="A39" s="185"/>
      <c r="B39" s="185"/>
      <c r="C39" s="185"/>
      <c r="D39" s="185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1" customHeight="1" x14ac:dyDescent="0.2">
      <c r="A40" s="185"/>
      <c r="B40" s="185"/>
      <c r="C40" s="185"/>
      <c r="D40" s="185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1:19" ht="21" customHeight="1" x14ac:dyDescent="0.2">
      <c r="A41" s="185"/>
      <c r="B41" s="186"/>
      <c r="C41" s="185"/>
      <c r="D41" s="185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19" x14ac:dyDescent="0.2">
      <c r="A42" s="4"/>
      <c r="B42" s="5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19" ht="15" customHeight="1" x14ac:dyDescent="0.2">
      <c r="A43" t="s">
        <v>20</v>
      </c>
      <c r="B43" s="5"/>
      <c r="C43" s="4"/>
      <c r="D43" s="4"/>
      <c r="E43" s="4"/>
      <c r="F43" s="4"/>
      <c r="G43" s="4"/>
      <c r="J43" s="10"/>
      <c r="K43" s="4"/>
      <c r="L43" s="4"/>
      <c r="M43" s="4"/>
      <c r="N43" s="4"/>
      <c r="O43" s="4"/>
    </row>
    <row r="44" spans="1:19" ht="15" customHeight="1" x14ac:dyDescent="0.2">
      <c r="B44" s="5"/>
      <c r="C44" s="5"/>
      <c r="D44" s="6"/>
      <c r="E44" s="6"/>
      <c r="F44" s="6"/>
      <c r="G44" s="5"/>
      <c r="J44" s="6"/>
      <c r="K44" s="6"/>
      <c r="L44" s="6"/>
      <c r="M44" s="6"/>
      <c r="N44" s="6"/>
      <c r="O44" s="8"/>
      <c r="P44" s="8"/>
      <c r="Q44" s="8"/>
      <c r="R44" s="8"/>
      <c r="S44" s="8"/>
    </row>
    <row r="45" spans="1:19" ht="15" customHeight="1" x14ac:dyDescent="0.2">
      <c r="A45" s="5"/>
      <c r="C45" s="5"/>
      <c r="D45" s="6"/>
      <c r="E45" s="6"/>
      <c r="F45" s="6"/>
      <c r="G45" s="5"/>
      <c r="J45" s="6"/>
      <c r="K45" s="6"/>
      <c r="L45" s="6"/>
      <c r="M45" s="6"/>
      <c r="N45" s="6"/>
      <c r="O45" s="8"/>
      <c r="P45" s="8"/>
      <c r="Q45" s="8"/>
      <c r="R45" s="8"/>
      <c r="S45" s="8"/>
    </row>
  </sheetData>
  <sheetProtection password="DDB7" sheet="1"/>
  <mergeCells count="2">
    <mergeCell ref="C4:D4"/>
    <mergeCell ref="C5:D5"/>
  </mergeCells>
  <phoneticPr fontId="0" type="noConversion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B8"/>
  <sheetViews>
    <sheetView workbookViewId="0">
      <selection activeCell="B28" sqref="B28"/>
    </sheetView>
  </sheetViews>
  <sheetFormatPr baseColWidth="10" defaultRowHeight="12.75" x14ac:dyDescent="0.2"/>
  <cols>
    <col min="2" max="2" width="116.5703125" bestFit="1" customWidth="1"/>
  </cols>
  <sheetData>
    <row r="1" spans="1:2" x14ac:dyDescent="0.2">
      <c r="A1" s="197">
        <f>IF(Sammelbescheinigung!H5="Richtlinie über die Gewährung von Zuwendungen zur Förderung von Jugendwerkstätten",1,0)</f>
        <v>0</v>
      </c>
      <c r="B1" s="22" t="s">
        <v>25</v>
      </c>
    </row>
    <row r="2" spans="1:2" x14ac:dyDescent="0.2">
      <c r="B2" s="24" t="s">
        <v>26</v>
      </c>
    </row>
    <row r="3" spans="1:2" x14ac:dyDescent="0.2">
      <c r="B3" s="24" t="s">
        <v>27</v>
      </c>
    </row>
    <row r="4" spans="1:2" x14ac:dyDescent="0.2">
      <c r="B4" s="23" t="s">
        <v>29</v>
      </c>
    </row>
    <row r="5" spans="1:2" x14ac:dyDescent="0.2">
      <c r="B5" s="21"/>
    </row>
    <row r="6" spans="1:2" x14ac:dyDescent="0.2">
      <c r="B6" s="40" t="s">
        <v>46</v>
      </c>
    </row>
    <row r="7" spans="1:2" x14ac:dyDescent="0.2">
      <c r="B7" s="22" t="s">
        <v>37</v>
      </c>
    </row>
    <row r="8" spans="1:2" x14ac:dyDescent="0.2">
      <c r="B8" s="23" t="s">
        <v>38</v>
      </c>
    </row>
  </sheetData>
  <sheetProtection password="DDB7" sheet="1" objects="1" scenarios="1"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Sammelbescheinigung</vt:lpstr>
      <vt:lpstr>Einverständnis TN Version 1</vt:lpstr>
      <vt:lpstr>Einverständnis TN Version 2</vt:lpstr>
      <vt:lpstr>Daten für die Sammelbesch</vt:lpstr>
      <vt:lpstr>'Einverständnis TN Version 1'!Druckbereich</vt:lpstr>
      <vt:lpstr>Sammelbescheinigung!Druckbereich</vt:lpstr>
    </vt:vector>
  </TitlesOfParts>
  <Manager>maik.schreiber@nbank.de</Manager>
  <Company>NBank - Arbeitsmarktförderung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Sammelbescheinigung ALG</dc:title>
  <dc:creator>Schreiber, Maik</dc:creator>
  <cp:keywords>ESF</cp:keywords>
  <cp:lastModifiedBy>Beneke, Skadi Marie</cp:lastModifiedBy>
  <cp:lastPrinted>2016-10-04T07:13:53Z</cp:lastPrinted>
  <dcterms:created xsi:type="dcterms:W3CDTF">2007-03-19T14:47:42Z</dcterms:created>
  <dcterms:modified xsi:type="dcterms:W3CDTF">2018-09-06T12:16:23Z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S_LastOpenTime">
    <vt:lpwstr>10/5/2016 1:21:38 PM</vt:lpwstr>
  </property>
  <property fmtid="{D5CDD505-2E9C-101B-9397-08002B2CF9AE}" pid="3" name="OS_LastOpenUser">
    <vt:lpwstr>MAIK.SCHREIBER</vt:lpwstr>
  </property>
  <property fmtid="{D5CDD505-2E9C-101B-9397-08002B2CF9AE}" pid="4" name="os_autosavelastposition84826">
    <vt:lpwstr>Sammelbescheinigung|316|3</vt:lpwstr>
  </property>
  <property fmtid="{D5CDD505-2E9C-101B-9397-08002B2CF9AE}" pid="5" name="OS_LastSave">
    <vt:lpwstr>10/4/2016 1:55:58 PM</vt:lpwstr>
  </property>
  <property fmtid="{D5CDD505-2E9C-101B-9397-08002B2CF9AE}" pid="6" name="OS_LastSaveUser">
    <vt:lpwstr>MAIK.SCHREIBER</vt:lpwstr>
  </property>
  <property fmtid="{D5CDD505-2E9C-101B-9397-08002B2CF9AE}" pid="7" name="OS_LastDocumentSaved">
    <vt:bool>false</vt:bool>
  </property>
  <property fmtid="{D5CDD505-2E9C-101B-9397-08002B2CF9AE}" pid="8" name="MustSave">
    <vt:bool>false</vt:bool>
  </property>
</Properties>
</file>